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4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5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6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7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8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Enayatullah Hemat\Desktop\"/>
    </mc:Choice>
  </mc:AlternateContent>
  <bookViews>
    <workbookView xWindow="0" yWindow="0" windowWidth="19200" windowHeight="7350" tabRatio="786" firstSheet="1" activeTab="1"/>
  </bookViews>
  <sheets>
    <sheet name="RiskSim" sheetId="8" state="veryHidden" r:id="rId1"/>
    <sheet name="Normal" sheetId="24" r:id="rId2"/>
    <sheet name="TCT+CRS" sheetId="27" r:id="rId3"/>
    <sheet name="TCT+CRS, Orvertime" sheetId="26" r:id="rId4"/>
    <sheet name="network" sheetId="23" r:id="rId5"/>
    <sheet name="compersion" sheetId="19" r:id="rId6"/>
    <sheet name="Normal, Solver" sheetId="28" r:id="rId7"/>
    <sheet name="TCT+CRS, Solver" sheetId="29" r:id="rId8"/>
    <sheet name="TCT+CRS+Ovt, Solver" sheetId="30" r:id="rId9"/>
    <sheet name="RiskSerializationData" sheetId="11" state="hidden" r:id="rId10"/>
    <sheet name="rsklibSimData" sheetId="15" state="hidden" r:id="rId1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CBWorkbookPriority" hidden="1">-1935235038</definedName>
    <definedName name="Pal_Workbook_GUID" hidden="1">"LYCV3QHQ6LQLTS26XZ5J6T7X"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solver_adj" localSheetId="1" hidden="1">Normal!#REF!</definedName>
    <definedName name="solver_adj" localSheetId="6" hidden="1">'Normal, Solver'!$J$38:$J$42</definedName>
    <definedName name="solver_adj" localSheetId="2" hidden="1">'TCT+CRS'!#REF!</definedName>
    <definedName name="solver_adj" localSheetId="3" hidden="1">'TCT+CRS, Orvertime'!#REF!</definedName>
    <definedName name="solver_adj" localSheetId="7" hidden="1">'TCT+CRS, Solver'!$J$70:$J$74</definedName>
    <definedName name="solver_adj" localSheetId="8" hidden="1">'TCT+CRS+Ovt, Solver'!$J$70:$J$74</definedName>
    <definedName name="solver_cvg" localSheetId="1" hidden="1">0.0001</definedName>
    <definedName name="solver_cvg" localSheetId="6" hidden="1">0.0001</definedName>
    <definedName name="solver_cvg" localSheetId="2" hidden="1">0.0001</definedName>
    <definedName name="solver_cvg" localSheetId="3" hidden="1">0.0001</definedName>
    <definedName name="solver_cvg" localSheetId="7" hidden="1">0.0001</definedName>
    <definedName name="solver_cvg" localSheetId="8" hidden="1">0.0001</definedName>
    <definedName name="solver_drv" localSheetId="1" hidden="1">1</definedName>
    <definedName name="solver_drv" localSheetId="6" hidden="1">1</definedName>
    <definedName name="solver_drv" localSheetId="2" hidden="1">1</definedName>
    <definedName name="solver_drv" localSheetId="3" hidden="1">1</definedName>
    <definedName name="solver_drv" localSheetId="7" hidden="1">1</definedName>
    <definedName name="solver_drv" localSheetId="8" hidden="1">1</definedName>
    <definedName name="solver_eng" localSheetId="1" hidden="1">3</definedName>
    <definedName name="solver_eng" localSheetId="6" hidden="1">3</definedName>
    <definedName name="solver_eng" localSheetId="2" hidden="1">3</definedName>
    <definedName name="solver_eng" localSheetId="3" hidden="1">3</definedName>
    <definedName name="solver_eng" localSheetId="7" hidden="1">3</definedName>
    <definedName name="solver_eng" localSheetId="8" hidden="1">3</definedName>
    <definedName name="solver_est" localSheetId="1" hidden="1">1</definedName>
    <definedName name="solver_est" localSheetId="6" hidden="1">1</definedName>
    <definedName name="solver_est" localSheetId="2" hidden="1">1</definedName>
    <definedName name="solver_est" localSheetId="3" hidden="1">1</definedName>
    <definedName name="solver_est" localSheetId="7" hidden="1">1</definedName>
    <definedName name="solver_est" localSheetId="8" hidden="1">1</definedName>
    <definedName name="solver_itr" localSheetId="1" hidden="1">2147483647</definedName>
    <definedName name="solver_itr" localSheetId="6" hidden="1">2147483647</definedName>
    <definedName name="solver_itr" localSheetId="2" hidden="1">2147483647</definedName>
    <definedName name="solver_itr" localSheetId="3" hidden="1">2147483647</definedName>
    <definedName name="solver_itr" localSheetId="7" hidden="1">2147483647</definedName>
    <definedName name="solver_itr" localSheetId="8" hidden="1">2147483647</definedName>
    <definedName name="solver_lhs1" localSheetId="1" hidden="1">Normal!#REF!</definedName>
    <definedName name="solver_lhs1" localSheetId="6" hidden="1">'Normal, Solver'!$J$38:$J$42</definedName>
    <definedName name="solver_lhs1" localSheetId="2" hidden="1">'TCT+CRS'!#REF!</definedName>
    <definedName name="solver_lhs1" localSheetId="3" hidden="1">'TCT+CRS, Orvertime'!#REF!</definedName>
    <definedName name="solver_lhs1" localSheetId="7" hidden="1">'TCT+CRS, Solver'!$J$70:$J$74</definedName>
    <definedName name="solver_lhs1" localSheetId="8" hidden="1">'TCT+CRS+Ovt, Solver'!$J$70:$J$74</definedName>
    <definedName name="solver_lhs2" localSheetId="1" hidden="1">Normal!#REF!</definedName>
    <definedName name="solver_lhs2" localSheetId="6" hidden="1">'Normal, Solver'!$J$38:$J$42</definedName>
    <definedName name="solver_lhs2" localSheetId="2" hidden="1">'TCT+CRS'!#REF!</definedName>
    <definedName name="solver_lhs2" localSheetId="3" hidden="1">'TCT+CRS, Orvertime'!#REF!</definedName>
    <definedName name="solver_lhs2" localSheetId="7" hidden="1">'TCT+CRS, Solver'!$J$70:$J$74</definedName>
    <definedName name="solver_lhs2" localSheetId="8" hidden="1">'TCT+CRS+Ovt, Solver'!$J$70:$J$74</definedName>
    <definedName name="solver_lhs3" localSheetId="1" hidden="1">Normal!#REF!</definedName>
    <definedName name="solver_lhs3" localSheetId="6" hidden="1">'Normal, Solver'!$J$38:$J$42</definedName>
    <definedName name="solver_lhs3" localSheetId="2" hidden="1">'TCT+CRS'!#REF!</definedName>
    <definedName name="solver_lhs3" localSheetId="3" hidden="1">'TCT+CRS, Orvertime'!#REF!</definedName>
    <definedName name="solver_lhs3" localSheetId="7" hidden="1">'TCT+CRS, Solver'!$J$70:$J$74</definedName>
    <definedName name="solver_lhs3" localSheetId="8" hidden="1">'TCT+CRS+Ovt, Solver'!$J$70:$J$74</definedName>
    <definedName name="solver_lhs4" localSheetId="8" hidden="1">'TCT+CRS+Ovt, Solver'!$O$70:$O$74</definedName>
    <definedName name="solver_mip" localSheetId="1" hidden="1">2147483647</definedName>
    <definedName name="solver_mip" localSheetId="6" hidden="1">2147483647</definedName>
    <definedName name="solver_mip" localSheetId="2" hidden="1">2147483647</definedName>
    <definedName name="solver_mip" localSheetId="3" hidden="1">2147483647</definedName>
    <definedName name="solver_mip" localSheetId="7" hidden="1">2147483647</definedName>
    <definedName name="solver_mip" localSheetId="8" hidden="1">2147483647</definedName>
    <definedName name="solver_mni" localSheetId="1" hidden="1">30</definedName>
    <definedName name="solver_mni" localSheetId="6" hidden="1">30</definedName>
    <definedName name="solver_mni" localSheetId="2" hidden="1">30</definedName>
    <definedName name="solver_mni" localSheetId="3" hidden="1">30</definedName>
    <definedName name="solver_mni" localSheetId="7" hidden="1">30</definedName>
    <definedName name="solver_mni" localSheetId="8" hidden="1">30</definedName>
    <definedName name="solver_mrt" localSheetId="1" hidden="1">0.075</definedName>
    <definedName name="solver_mrt" localSheetId="6" hidden="1">0.075</definedName>
    <definedName name="solver_mrt" localSheetId="2" hidden="1">0.075</definedName>
    <definedName name="solver_mrt" localSheetId="3" hidden="1">0.075</definedName>
    <definedName name="solver_mrt" localSheetId="7" hidden="1">0.075</definedName>
    <definedName name="solver_mrt" localSheetId="8" hidden="1">0.075</definedName>
    <definedName name="solver_msl" localSheetId="1" hidden="1">2</definedName>
    <definedName name="solver_msl" localSheetId="6" hidden="1">2</definedName>
    <definedName name="solver_msl" localSheetId="2" hidden="1">2</definedName>
    <definedName name="solver_msl" localSheetId="3" hidden="1">2</definedName>
    <definedName name="solver_msl" localSheetId="7" hidden="1">2</definedName>
    <definedName name="solver_msl" localSheetId="8" hidden="1">2</definedName>
    <definedName name="solver_neg" localSheetId="1" hidden="1">1</definedName>
    <definedName name="solver_neg" localSheetId="6" hidden="1">1</definedName>
    <definedName name="solver_neg" localSheetId="2" hidden="1">1</definedName>
    <definedName name="solver_neg" localSheetId="3" hidden="1">1</definedName>
    <definedName name="solver_neg" localSheetId="7" hidden="1">1</definedName>
    <definedName name="solver_neg" localSheetId="8" hidden="1">1</definedName>
    <definedName name="solver_nod" localSheetId="1" hidden="1">2147483647</definedName>
    <definedName name="solver_nod" localSheetId="6" hidden="1">2147483647</definedName>
    <definedName name="solver_nod" localSheetId="2" hidden="1">2147483647</definedName>
    <definedName name="solver_nod" localSheetId="3" hidden="1">2147483647</definedName>
    <definedName name="solver_nod" localSheetId="7" hidden="1">2147483647</definedName>
    <definedName name="solver_nod" localSheetId="8" hidden="1">2147483647</definedName>
    <definedName name="solver_num" localSheetId="1" hidden="1">3</definedName>
    <definedName name="solver_num" localSheetId="6" hidden="1">3</definedName>
    <definedName name="solver_num" localSheetId="2" hidden="1">3</definedName>
    <definedName name="solver_num" localSheetId="3" hidden="1">3</definedName>
    <definedName name="solver_num" localSheetId="7" hidden="1">3</definedName>
    <definedName name="solver_num" localSheetId="8" hidden="1">4</definedName>
    <definedName name="solver_nwt" localSheetId="1" hidden="1">1</definedName>
    <definedName name="solver_nwt" localSheetId="6" hidden="1">1</definedName>
    <definedName name="solver_nwt" localSheetId="2" hidden="1">1</definedName>
    <definedName name="solver_nwt" localSheetId="3" hidden="1">1</definedName>
    <definedName name="solver_nwt" localSheetId="7" hidden="1">1</definedName>
    <definedName name="solver_nwt" localSheetId="8" hidden="1">1</definedName>
    <definedName name="solver_opt" localSheetId="1" hidden="1">Normal!#REF!</definedName>
    <definedName name="solver_opt" localSheetId="6" hidden="1">'Normal, Solver'!$AK$55</definedName>
    <definedName name="solver_opt" localSheetId="2" hidden="1">'TCT+CRS'!#REF!</definedName>
    <definedName name="solver_opt" localSheetId="3" hidden="1">'TCT+CRS, Orvertime'!#REF!</definedName>
    <definedName name="solver_opt" localSheetId="7" hidden="1">'TCT+CRS, Solver'!$AK$87</definedName>
    <definedName name="solver_opt" localSheetId="8" hidden="1">'TCT+CRS+Ovt, Solver'!$AO$87</definedName>
    <definedName name="solver_pre" localSheetId="1" hidden="1">0.000001</definedName>
    <definedName name="solver_pre" localSheetId="6" hidden="1">0.000001</definedName>
    <definedName name="solver_pre" localSheetId="2" hidden="1">0.000001</definedName>
    <definedName name="solver_pre" localSheetId="3" hidden="1">0.000001</definedName>
    <definedName name="solver_pre" localSheetId="7" hidden="1">0.000001</definedName>
    <definedName name="solver_pre" localSheetId="8" hidden="1">0.000001</definedName>
    <definedName name="solver_rbv" localSheetId="1" hidden="1">1</definedName>
    <definedName name="solver_rbv" localSheetId="6" hidden="1">1</definedName>
    <definedName name="solver_rbv" localSheetId="2" hidden="1">1</definedName>
    <definedName name="solver_rbv" localSheetId="3" hidden="1">1</definedName>
    <definedName name="solver_rbv" localSheetId="7" hidden="1">1</definedName>
    <definedName name="solver_rbv" localSheetId="8" hidden="1">1</definedName>
    <definedName name="solver_rel1" localSheetId="1" hidden="1">1</definedName>
    <definedName name="solver_rel1" localSheetId="6" hidden="1">1</definedName>
    <definedName name="solver_rel1" localSheetId="2" hidden="1">1</definedName>
    <definedName name="solver_rel1" localSheetId="3" hidden="1">1</definedName>
    <definedName name="solver_rel1" localSheetId="7" hidden="1">1</definedName>
    <definedName name="solver_rel1" localSheetId="8" hidden="1">1</definedName>
    <definedName name="solver_rel2" localSheetId="1" hidden="1">4</definedName>
    <definedName name="solver_rel2" localSheetId="6" hidden="1">4</definedName>
    <definedName name="solver_rel2" localSheetId="2" hidden="1">4</definedName>
    <definedName name="solver_rel2" localSheetId="3" hidden="1">4</definedName>
    <definedName name="solver_rel2" localSheetId="7" hidden="1">4</definedName>
    <definedName name="solver_rel2" localSheetId="8" hidden="1">4</definedName>
    <definedName name="solver_rel3" localSheetId="1" hidden="1">3</definedName>
    <definedName name="solver_rel3" localSheetId="6" hidden="1">3</definedName>
    <definedName name="solver_rel3" localSheetId="2" hidden="1">3</definedName>
    <definedName name="solver_rel3" localSheetId="3" hidden="1">3</definedName>
    <definedName name="solver_rel3" localSheetId="7" hidden="1">3</definedName>
    <definedName name="solver_rel3" localSheetId="8" hidden="1">3</definedName>
    <definedName name="solver_rel4" localSheetId="8" hidden="1">1</definedName>
    <definedName name="solver_rhs1" localSheetId="1" hidden="1">Normal!#REF!</definedName>
    <definedName name="solver_rhs1" localSheetId="6" hidden="1">'Normal, Solver'!$I$38:$I$42</definedName>
    <definedName name="solver_rhs1" localSheetId="2" hidden="1">'TCT+CRS'!#REF!</definedName>
    <definedName name="solver_rhs1" localSheetId="3" hidden="1">'TCT+CRS, Orvertime'!#REF!</definedName>
    <definedName name="solver_rhs1" localSheetId="7" hidden="1">'TCT+CRS, Solver'!$I$70:$I$74</definedName>
    <definedName name="solver_rhs1" localSheetId="8" hidden="1">'TCT+CRS+Ovt, Solver'!$I$70:$I$74</definedName>
    <definedName name="solver_rhs2" localSheetId="1" hidden="1">integer</definedName>
    <definedName name="solver_rhs2" localSheetId="6" hidden="1">integer</definedName>
    <definedName name="solver_rhs2" localSheetId="2" hidden="1">integer</definedName>
    <definedName name="solver_rhs2" localSheetId="3" hidden="1">integer</definedName>
    <definedName name="solver_rhs2" localSheetId="7" hidden="1">integer</definedName>
    <definedName name="solver_rhs2" localSheetId="8" hidden="1">integer</definedName>
    <definedName name="solver_rhs3" localSheetId="1" hidden="1">0</definedName>
    <definedName name="solver_rhs3" localSheetId="6" hidden="1">0</definedName>
    <definedName name="solver_rhs3" localSheetId="2" hidden="1">0</definedName>
    <definedName name="solver_rhs3" localSheetId="3" hidden="1">0</definedName>
    <definedName name="solver_rhs3" localSheetId="7" hidden="1">0</definedName>
    <definedName name="solver_rhs3" localSheetId="8" hidden="1">0</definedName>
    <definedName name="solver_rhs4" localSheetId="8" hidden="1">3</definedName>
    <definedName name="solver_rlx" localSheetId="1" hidden="1">2</definedName>
    <definedName name="solver_rlx" localSheetId="6" hidden="1">2</definedName>
    <definedName name="solver_rlx" localSheetId="2" hidden="1">2</definedName>
    <definedName name="solver_rlx" localSheetId="3" hidden="1">2</definedName>
    <definedName name="solver_rlx" localSheetId="7" hidden="1">2</definedName>
    <definedName name="solver_rlx" localSheetId="8" hidden="1">2</definedName>
    <definedName name="solver_rsd" localSheetId="1" hidden="1">0</definedName>
    <definedName name="solver_rsd" localSheetId="6" hidden="1">0</definedName>
    <definedName name="solver_rsd" localSheetId="2" hidden="1">0</definedName>
    <definedName name="solver_rsd" localSheetId="3" hidden="1">0</definedName>
    <definedName name="solver_rsd" localSheetId="7" hidden="1">0</definedName>
    <definedName name="solver_rsd" localSheetId="8" hidden="1">0</definedName>
    <definedName name="solver_scl" localSheetId="1" hidden="1">1</definedName>
    <definedName name="solver_scl" localSheetId="6" hidden="1">1</definedName>
    <definedName name="solver_scl" localSheetId="2" hidden="1">1</definedName>
    <definedName name="solver_scl" localSheetId="3" hidden="1">1</definedName>
    <definedName name="solver_scl" localSheetId="7" hidden="1">1</definedName>
    <definedName name="solver_scl" localSheetId="8" hidden="1">1</definedName>
    <definedName name="solver_sho" localSheetId="1" hidden="1">2</definedName>
    <definedName name="solver_sho" localSheetId="6" hidden="1">2</definedName>
    <definedName name="solver_sho" localSheetId="2" hidden="1">2</definedName>
    <definedName name="solver_sho" localSheetId="3" hidden="1">2</definedName>
    <definedName name="solver_sho" localSheetId="7" hidden="1">2</definedName>
    <definedName name="solver_sho" localSheetId="8" hidden="1">2</definedName>
    <definedName name="solver_ssz" localSheetId="1" hidden="1">100</definedName>
    <definedName name="solver_ssz" localSheetId="6" hidden="1">100</definedName>
    <definedName name="solver_ssz" localSheetId="2" hidden="1">100</definedName>
    <definedName name="solver_ssz" localSheetId="3" hidden="1">100</definedName>
    <definedName name="solver_ssz" localSheetId="7" hidden="1">100</definedName>
    <definedName name="solver_ssz" localSheetId="8" hidden="1">100</definedName>
    <definedName name="solver_tim" localSheetId="1" hidden="1">2147483647</definedName>
    <definedName name="solver_tim" localSheetId="6" hidden="1">2147483647</definedName>
    <definedName name="solver_tim" localSheetId="2" hidden="1">2147483647</definedName>
    <definedName name="solver_tim" localSheetId="3" hidden="1">2147483647</definedName>
    <definedName name="solver_tim" localSheetId="7" hidden="1">2147483647</definedName>
    <definedName name="solver_tim" localSheetId="8" hidden="1">2147483647</definedName>
    <definedName name="solver_tol" localSheetId="1" hidden="1">0.01</definedName>
    <definedName name="solver_tol" localSheetId="6" hidden="1">0.01</definedName>
    <definedName name="solver_tol" localSheetId="2" hidden="1">0.01</definedName>
    <definedName name="solver_tol" localSheetId="3" hidden="1">0.01</definedName>
    <definedName name="solver_tol" localSheetId="7" hidden="1">0.01</definedName>
    <definedName name="solver_tol" localSheetId="8" hidden="1">0.01</definedName>
    <definedName name="solver_typ" localSheetId="1" hidden="1">2</definedName>
    <definedName name="solver_typ" localSheetId="6" hidden="1">2</definedName>
    <definedName name="solver_typ" localSheetId="2" hidden="1">2</definedName>
    <definedName name="solver_typ" localSheetId="3" hidden="1">2</definedName>
    <definedName name="solver_typ" localSheetId="7" hidden="1">2</definedName>
    <definedName name="solver_typ" localSheetId="8" hidden="1">2</definedName>
    <definedName name="solver_val" localSheetId="1" hidden="1">0</definedName>
    <definedName name="solver_val" localSheetId="6" hidden="1">0</definedName>
    <definedName name="solver_val" localSheetId="2" hidden="1">0</definedName>
    <definedName name="solver_val" localSheetId="3" hidden="1">0</definedName>
    <definedName name="solver_val" localSheetId="7" hidden="1">0</definedName>
    <definedName name="solver_val" localSheetId="8" hidden="1">0</definedName>
    <definedName name="solver_ver" localSheetId="1" hidden="1">3</definedName>
    <definedName name="solver_ver" localSheetId="6" hidden="1">3</definedName>
    <definedName name="solver_ver" localSheetId="2" hidden="1">3</definedName>
    <definedName name="solver_ver" localSheetId="3" hidden="1">3</definedName>
    <definedName name="solver_ver" localSheetId="7" hidden="1">3</definedName>
    <definedName name="solver_ver" localSheetId="8" hidden="1">3</definedName>
  </definedNames>
  <calcPr calcId="152511" iterate="1" iterateCount="1000" iterateDelta="9.9999999999999995E-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99" i="30" l="1"/>
  <c r="T91" i="30"/>
  <c r="V66" i="30"/>
  <c r="T58" i="30"/>
  <c r="R99" i="29"/>
  <c r="P91" i="29"/>
  <c r="R66" i="29"/>
  <c r="P58" i="29"/>
  <c r="R67" i="28"/>
  <c r="W65" i="28"/>
  <c r="R59" i="28"/>
  <c r="V165" i="26"/>
  <c r="T157" i="26"/>
  <c r="V66" i="26"/>
  <c r="T58" i="26"/>
  <c r="V99" i="26"/>
  <c r="T91" i="26"/>
  <c r="V132" i="26"/>
  <c r="T124" i="26"/>
  <c r="R165" i="27"/>
  <c r="P157" i="27"/>
  <c r="R132" i="27"/>
  <c r="P124" i="27"/>
  <c r="R99" i="27"/>
  <c r="P91" i="27"/>
  <c r="R66" i="27"/>
  <c r="R58" i="27"/>
  <c r="P58" i="27"/>
  <c r="F31" i="23" l="1"/>
  <c r="I31" i="23" s="1"/>
  <c r="K31" i="23" s="1"/>
  <c r="D25" i="23" l="1"/>
  <c r="F25" i="23" s="1"/>
  <c r="AB28" i="24"/>
  <c r="I25" i="23" l="1"/>
  <c r="K25" i="23" s="1"/>
  <c r="N28" i="23" s="1"/>
  <c r="P28" i="23" s="1"/>
  <c r="P30" i="23" s="1"/>
  <c r="C7" i="19"/>
  <c r="C6" i="19"/>
  <c r="C5" i="19"/>
  <c r="C4" i="19"/>
  <c r="B7" i="19"/>
  <c r="B6" i="19"/>
  <c r="B5" i="19"/>
  <c r="B4" i="19"/>
  <c r="L70" i="30"/>
  <c r="O70" i="30" s="1"/>
  <c r="Q70" i="30" s="1"/>
  <c r="K70" i="30"/>
  <c r="K71" i="30"/>
  <c r="I70" i="30"/>
  <c r="K70" i="29"/>
  <c r="I70" i="29"/>
  <c r="I73" i="30"/>
  <c r="H71" i="30"/>
  <c r="I71" i="30"/>
  <c r="AO82" i="30"/>
  <c r="AB76" i="30"/>
  <c r="AA76" i="30"/>
  <c r="Z76" i="30"/>
  <c r="Y76" i="30"/>
  <c r="X76" i="30"/>
  <c r="W76" i="30"/>
  <c r="V76" i="30"/>
  <c r="U76" i="30"/>
  <c r="T76" i="30"/>
  <c r="S76" i="30"/>
  <c r="R76" i="30"/>
  <c r="L74" i="30"/>
  <c r="O74" i="30" s="1"/>
  <c r="Q74" i="30" s="1"/>
  <c r="I74" i="30"/>
  <c r="H74" i="30"/>
  <c r="K74" i="30" s="1"/>
  <c r="L73" i="30"/>
  <c r="Z97" i="30" s="1"/>
  <c r="H73" i="30"/>
  <c r="K73" i="30" s="1"/>
  <c r="L72" i="30"/>
  <c r="Z91" i="30" s="1"/>
  <c r="I72" i="30"/>
  <c r="H72" i="30"/>
  <c r="K72" i="30" s="1"/>
  <c r="L71" i="30"/>
  <c r="U97" i="30" s="1"/>
  <c r="V97" i="30" s="1"/>
  <c r="Y97" i="30" s="1"/>
  <c r="AO49" i="30"/>
  <c r="AC43" i="30"/>
  <c r="AB43" i="30"/>
  <c r="AA43" i="30"/>
  <c r="Z43" i="30"/>
  <c r="Y43" i="30"/>
  <c r="X43" i="30"/>
  <c r="W43" i="30"/>
  <c r="V43" i="30"/>
  <c r="U43" i="30"/>
  <c r="T43" i="30"/>
  <c r="S43" i="30"/>
  <c r="R43" i="30"/>
  <c r="O41" i="30"/>
  <c r="Q41" i="30" s="1"/>
  <c r="L41" i="30"/>
  <c r="AE61" i="30" s="1"/>
  <c r="I41" i="30"/>
  <c r="H41" i="30"/>
  <c r="K41" i="30" s="1"/>
  <c r="L40" i="30"/>
  <c r="Z64" i="30" s="1"/>
  <c r="I40" i="30"/>
  <c r="H40" i="30"/>
  <c r="K40" i="30" s="1"/>
  <c r="O39" i="30"/>
  <c r="Q39" i="30" s="1"/>
  <c r="L39" i="30"/>
  <c r="Z58" i="30" s="1"/>
  <c r="I39" i="30"/>
  <c r="H39" i="30"/>
  <c r="K39" i="30" s="1"/>
  <c r="L38" i="30"/>
  <c r="O38" i="30" s="1"/>
  <c r="Q38" i="30" s="1"/>
  <c r="I38" i="30"/>
  <c r="H38" i="30"/>
  <c r="K38" i="30" s="1"/>
  <c r="AO50" i="30" s="1"/>
  <c r="O37" i="30"/>
  <c r="Q37" i="30" s="1"/>
  <c r="L37" i="30"/>
  <c r="U58" i="30" s="1"/>
  <c r="V58" i="30" s="1"/>
  <c r="Y58" i="30" s="1"/>
  <c r="AA58" i="30" s="1"/>
  <c r="AA31" i="30"/>
  <c r="Z31" i="30"/>
  <c r="U31" i="30"/>
  <c r="V31" i="30" s="1"/>
  <c r="Y31" i="30" s="1"/>
  <c r="AE28" i="30"/>
  <c r="Z25" i="30"/>
  <c r="U25" i="30"/>
  <c r="V25" i="30" s="1"/>
  <c r="Y25" i="30" s="1"/>
  <c r="AO17" i="30"/>
  <c r="AO16" i="30"/>
  <c r="AC10" i="30"/>
  <c r="AB10" i="30"/>
  <c r="AA10" i="30"/>
  <c r="Z10" i="30"/>
  <c r="Y10" i="30"/>
  <c r="X10" i="30"/>
  <c r="W10" i="30"/>
  <c r="V10" i="30"/>
  <c r="U10" i="30"/>
  <c r="T10" i="30"/>
  <c r="S10" i="30"/>
  <c r="R10" i="30"/>
  <c r="I8" i="30"/>
  <c r="H8" i="30"/>
  <c r="I7" i="30"/>
  <c r="H7" i="30"/>
  <c r="I6" i="30"/>
  <c r="H6" i="30"/>
  <c r="I5" i="30"/>
  <c r="H5" i="30"/>
  <c r="O76" i="29"/>
  <c r="P76" i="29"/>
  <c r="Q76" i="29"/>
  <c r="R76" i="29"/>
  <c r="S76" i="29"/>
  <c r="T76" i="29"/>
  <c r="U76" i="29"/>
  <c r="V76" i="29"/>
  <c r="W76" i="29"/>
  <c r="N76" i="29"/>
  <c r="O43" i="29"/>
  <c r="P43" i="29"/>
  <c r="Q43" i="29"/>
  <c r="R43" i="29"/>
  <c r="S43" i="29"/>
  <c r="T43" i="29"/>
  <c r="U43" i="29"/>
  <c r="V43" i="29"/>
  <c r="W43" i="29"/>
  <c r="X43" i="29"/>
  <c r="Y43" i="29"/>
  <c r="N43" i="29"/>
  <c r="O10" i="29"/>
  <c r="P10" i="29"/>
  <c r="Q10" i="29"/>
  <c r="R10" i="29"/>
  <c r="S10" i="29"/>
  <c r="T10" i="29"/>
  <c r="U10" i="29"/>
  <c r="V10" i="29"/>
  <c r="W10" i="29"/>
  <c r="X10" i="29"/>
  <c r="Y10" i="29"/>
  <c r="N10" i="29"/>
  <c r="O10" i="28"/>
  <c r="P10" i="28"/>
  <c r="Q10" i="28"/>
  <c r="R10" i="28"/>
  <c r="S10" i="28"/>
  <c r="T10" i="28"/>
  <c r="U10" i="28"/>
  <c r="V10" i="28"/>
  <c r="W10" i="28"/>
  <c r="X10" i="28"/>
  <c r="Y10" i="28"/>
  <c r="N10" i="28"/>
  <c r="O44" i="28"/>
  <c r="P44" i="28"/>
  <c r="Q44" i="28"/>
  <c r="R44" i="28"/>
  <c r="S44" i="28"/>
  <c r="T44" i="28"/>
  <c r="U44" i="28"/>
  <c r="V44" i="28"/>
  <c r="N44" i="28"/>
  <c r="O113" i="24"/>
  <c r="P113" i="24"/>
  <c r="Q113" i="24"/>
  <c r="R113" i="24"/>
  <c r="S113" i="24"/>
  <c r="T113" i="24"/>
  <c r="N113" i="24"/>
  <c r="O79" i="24"/>
  <c r="P79" i="24"/>
  <c r="Q79" i="24"/>
  <c r="R79" i="24"/>
  <c r="S79" i="24"/>
  <c r="T79" i="24"/>
  <c r="U79" i="24"/>
  <c r="N79" i="24"/>
  <c r="O44" i="24"/>
  <c r="P44" i="24"/>
  <c r="Q44" i="24"/>
  <c r="R44" i="24"/>
  <c r="S44" i="24"/>
  <c r="T44" i="24"/>
  <c r="U44" i="24"/>
  <c r="V44" i="24"/>
  <c r="N44" i="24"/>
  <c r="O10" i="24"/>
  <c r="P10" i="24"/>
  <c r="Q10" i="24"/>
  <c r="R10" i="24"/>
  <c r="S10" i="24"/>
  <c r="T10" i="24"/>
  <c r="U10" i="24"/>
  <c r="V10" i="24"/>
  <c r="W10" i="24"/>
  <c r="X10" i="24"/>
  <c r="Y10" i="24"/>
  <c r="N10" i="24"/>
  <c r="O142" i="27"/>
  <c r="P142" i="27"/>
  <c r="Q142" i="27"/>
  <c r="R142" i="27"/>
  <c r="S142" i="27"/>
  <c r="T142" i="27"/>
  <c r="U142" i="27"/>
  <c r="V142" i="27"/>
  <c r="N142" i="27"/>
  <c r="O109" i="27"/>
  <c r="P109" i="27"/>
  <c r="Q109" i="27"/>
  <c r="R109" i="27"/>
  <c r="S109" i="27"/>
  <c r="T109" i="27"/>
  <c r="U109" i="27"/>
  <c r="V109" i="27"/>
  <c r="W109" i="27"/>
  <c r="N109" i="27"/>
  <c r="O76" i="27"/>
  <c r="P76" i="27"/>
  <c r="Q76" i="27"/>
  <c r="R76" i="27"/>
  <c r="S76" i="27"/>
  <c r="T76" i="27"/>
  <c r="U76" i="27"/>
  <c r="V76" i="27"/>
  <c r="W76" i="27"/>
  <c r="X76" i="27"/>
  <c r="N76" i="27"/>
  <c r="O43" i="27"/>
  <c r="P43" i="27"/>
  <c r="Q43" i="27"/>
  <c r="R43" i="27"/>
  <c r="S43" i="27"/>
  <c r="T43" i="27"/>
  <c r="U43" i="27"/>
  <c r="V43" i="27"/>
  <c r="W43" i="27"/>
  <c r="X43" i="27"/>
  <c r="Y43" i="27"/>
  <c r="N43" i="27"/>
  <c r="O10" i="27"/>
  <c r="P10" i="27"/>
  <c r="Q10" i="27"/>
  <c r="R10" i="27"/>
  <c r="S10" i="27"/>
  <c r="T10" i="27"/>
  <c r="U10" i="27"/>
  <c r="V10" i="27"/>
  <c r="W10" i="27"/>
  <c r="X10" i="27"/>
  <c r="Y10" i="27"/>
  <c r="N10" i="27"/>
  <c r="S142" i="26"/>
  <c r="T142" i="26"/>
  <c r="U142" i="26"/>
  <c r="V142" i="26"/>
  <c r="W142" i="26"/>
  <c r="X142" i="26"/>
  <c r="Y142" i="26"/>
  <c r="Z142" i="26"/>
  <c r="R142" i="26"/>
  <c r="S109" i="26"/>
  <c r="T109" i="26"/>
  <c r="U109" i="26"/>
  <c r="V109" i="26"/>
  <c r="W109" i="26"/>
  <c r="X109" i="26"/>
  <c r="Y109" i="26"/>
  <c r="Z109" i="26"/>
  <c r="AA109" i="26"/>
  <c r="R109" i="26"/>
  <c r="S76" i="26"/>
  <c r="T76" i="26"/>
  <c r="U76" i="26"/>
  <c r="V76" i="26"/>
  <c r="W76" i="26"/>
  <c r="X76" i="26"/>
  <c r="Y76" i="26"/>
  <c r="Z76" i="26"/>
  <c r="AA76" i="26"/>
  <c r="AB76" i="26"/>
  <c r="R76" i="26"/>
  <c r="R43" i="26"/>
  <c r="S43" i="26"/>
  <c r="T43" i="26"/>
  <c r="U43" i="26"/>
  <c r="V43" i="26"/>
  <c r="W43" i="26"/>
  <c r="X43" i="26"/>
  <c r="Y43" i="26"/>
  <c r="Z43" i="26"/>
  <c r="AA43" i="26"/>
  <c r="AB43" i="26"/>
  <c r="AC43" i="26"/>
  <c r="L39" i="26"/>
  <c r="S10" i="26"/>
  <c r="T10" i="26"/>
  <c r="U10" i="26"/>
  <c r="V10" i="26"/>
  <c r="W10" i="26"/>
  <c r="X10" i="26"/>
  <c r="Y10" i="26"/>
  <c r="Z10" i="26"/>
  <c r="AA10" i="26"/>
  <c r="AB10" i="26"/>
  <c r="AC10" i="26"/>
  <c r="R10" i="26"/>
  <c r="O73" i="26"/>
  <c r="N30" i="23" l="1"/>
  <c r="P29" i="23"/>
  <c r="U91" i="30"/>
  <c r="V91" i="30" s="1"/>
  <c r="Y91" i="30" s="1"/>
  <c r="AA91" i="30" s="1"/>
  <c r="AA97" i="30"/>
  <c r="AE94" i="30"/>
  <c r="O71" i="30"/>
  <c r="Q71" i="30" s="1"/>
  <c r="Q72" i="30"/>
  <c r="AA25" i="30"/>
  <c r="AD28" i="30" s="1"/>
  <c r="AF28" i="30" s="1"/>
  <c r="AO10" i="30" s="1"/>
  <c r="U64" i="30"/>
  <c r="V64" i="30" s="1"/>
  <c r="Y64" i="30" s="1"/>
  <c r="AA64" i="30" s="1"/>
  <c r="AD61" i="30"/>
  <c r="AF61" i="30" s="1"/>
  <c r="AO83" i="30"/>
  <c r="O40" i="30"/>
  <c r="Q40" i="30" s="1"/>
  <c r="AO53" i="30" s="1"/>
  <c r="O73" i="30"/>
  <c r="Q73" i="30" s="1"/>
  <c r="L71" i="29"/>
  <c r="Q97" i="29" s="1"/>
  <c r="R97" i="29" s="1"/>
  <c r="U97" i="29" s="1"/>
  <c r="I71" i="29"/>
  <c r="AK82" i="29"/>
  <c r="L74" i="29"/>
  <c r="AA94" i="29" s="1"/>
  <c r="I74" i="29"/>
  <c r="H74" i="29"/>
  <c r="K74" i="29" s="1"/>
  <c r="L73" i="29"/>
  <c r="V97" i="29" s="1"/>
  <c r="I73" i="29"/>
  <c r="H73" i="29"/>
  <c r="K73" i="29" s="1"/>
  <c r="L72" i="29"/>
  <c r="V91" i="29" s="1"/>
  <c r="I72" i="29"/>
  <c r="H72" i="29"/>
  <c r="K72" i="29" s="1"/>
  <c r="H71" i="29"/>
  <c r="K71" i="29" s="1"/>
  <c r="L70" i="29"/>
  <c r="Q91" i="29" s="1"/>
  <c r="R91" i="29" s="1"/>
  <c r="U91" i="29" s="1"/>
  <c r="AK49" i="29"/>
  <c r="L41" i="29"/>
  <c r="AA61" i="29" s="1"/>
  <c r="I41" i="29"/>
  <c r="H41" i="29"/>
  <c r="K41" i="29" s="1"/>
  <c r="L40" i="29"/>
  <c r="V64" i="29" s="1"/>
  <c r="I40" i="29"/>
  <c r="H40" i="29"/>
  <c r="K40" i="29" s="1"/>
  <c r="L39" i="29"/>
  <c r="V58" i="29" s="1"/>
  <c r="I39" i="29"/>
  <c r="H39" i="29"/>
  <c r="K39" i="29" s="1"/>
  <c r="L38" i="29"/>
  <c r="Q64" i="29" s="1"/>
  <c r="R64" i="29" s="1"/>
  <c r="U64" i="29" s="1"/>
  <c r="I38" i="29"/>
  <c r="H38" i="29"/>
  <c r="K38" i="29" s="1"/>
  <c r="L37" i="29"/>
  <c r="Q58" i="29" s="1"/>
  <c r="R58" i="29" s="1"/>
  <c r="U58" i="29" s="1"/>
  <c r="W58" i="29" s="1"/>
  <c r="V31" i="29"/>
  <c r="Q31" i="29"/>
  <c r="R31" i="29" s="1"/>
  <c r="U31" i="29" s="1"/>
  <c r="W31" i="29" s="1"/>
  <c r="AA28" i="29"/>
  <c r="V25" i="29"/>
  <c r="Q25" i="29"/>
  <c r="R25" i="29" s="1"/>
  <c r="U25" i="29" s="1"/>
  <c r="AK17" i="29"/>
  <c r="AK16" i="29"/>
  <c r="I8" i="29"/>
  <c r="H8" i="29"/>
  <c r="I7" i="29"/>
  <c r="H7" i="29"/>
  <c r="I6" i="29"/>
  <c r="H6" i="29"/>
  <c r="I5" i="29"/>
  <c r="H5" i="29"/>
  <c r="K38" i="28"/>
  <c r="AK50" i="28"/>
  <c r="L42" i="28"/>
  <c r="AA62" i="28" s="1"/>
  <c r="I42" i="28"/>
  <c r="H42" i="28"/>
  <c r="K42" i="28" s="1"/>
  <c r="L41" i="28"/>
  <c r="V65" i="28" s="1"/>
  <c r="I41" i="28"/>
  <c r="H41" i="28"/>
  <c r="K41" i="28" s="1"/>
  <c r="L40" i="28"/>
  <c r="V59" i="28" s="1"/>
  <c r="I40" i="28"/>
  <c r="H40" i="28"/>
  <c r="K40" i="28" s="1"/>
  <c r="L39" i="28"/>
  <c r="Q65" i="28" s="1"/>
  <c r="R65" i="28" s="1"/>
  <c r="U65" i="28" s="1"/>
  <c r="I39" i="28"/>
  <c r="H39" i="28"/>
  <c r="K39" i="28" s="1"/>
  <c r="L38" i="28"/>
  <c r="Q59" i="28" s="1"/>
  <c r="U59" i="28" s="1"/>
  <c r="V31" i="28"/>
  <c r="Q31" i="28"/>
  <c r="R31" i="28" s="1"/>
  <c r="U31" i="28" s="1"/>
  <c r="W31" i="28" s="1"/>
  <c r="AA28" i="28"/>
  <c r="V25" i="28"/>
  <c r="Q25" i="28"/>
  <c r="R25" i="28" s="1"/>
  <c r="U25" i="28" s="1"/>
  <c r="W25" i="28" s="1"/>
  <c r="AK17" i="28"/>
  <c r="AK16" i="28"/>
  <c r="I8" i="28"/>
  <c r="H8" i="28"/>
  <c r="I7" i="28"/>
  <c r="H7" i="28"/>
  <c r="I6" i="28"/>
  <c r="H6" i="28"/>
  <c r="I5" i="28"/>
  <c r="H5" i="28"/>
  <c r="Q140" i="26"/>
  <c r="Q137" i="26"/>
  <c r="Q138" i="26"/>
  <c r="AO152" i="26" s="1"/>
  <c r="Q139" i="26"/>
  <c r="Q136" i="26"/>
  <c r="Q104" i="26"/>
  <c r="Q105" i="26"/>
  <c r="AO119" i="26" s="1"/>
  <c r="Q106" i="26"/>
  <c r="Q103" i="26"/>
  <c r="Q74" i="26"/>
  <c r="Q71" i="26"/>
  <c r="Q70" i="26"/>
  <c r="Q38" i="26"/>
  <c r="Q40" i="26"/>
  <c r="Q41" i="26"/>
  <c r="Q37" i="26"/>
  <c r="AK148" i="27"/>
  <c r="L140" i="27"/>
  <c r="AA160" i="27" s="1"/>
  <c r="I140" i="27"/>
  <c r="H140" i="27"/>
  <c r="K140" i="27" s="1"/>
  <c r="L139" i="27"/>
  <c r="K139" i="27"/>
  <c r="I139" i="27"/>
  <c r="H139" i="27"/>
  <c r="L138" i="27"/>
  <c r="V157" i="27" s="1"/>
  <c r="I138" i="27"/>
  <c r="H138" i="27"/>
  <c r="K138" i="27" s="1"/>
  <c r="L137" i="27"/>
  <c r="K137" i="27"/>
  <c r="I137" i="27"/>
  <c r="H137" i="27"/>
  <c r="L136" i="27"/>
  <c r="Q157" i="27" s="1"/>
  <c r="R157" i="27" s="1"/>
  <c r="U157" i="27" s="1"/>
  <c r="AK115" i="27"/>
  <c r="L107" i="27"/>
  <c r="AA127" i="27" s="1"/>
  <c r="I107" i="27"/>
  <c r="H107" i="27"/>
  <c r="K107" i="27" s="1"/>
  <c r="L106" i="27"/>
  <c r="K106" i="27"/>
  <c r="I106" i="27"/>
  <c r="H106" i="27"/>
  <c r="L105" i="27"/>
  <c r="V124" i="27" s="1"/>
  <c r="I105" i="27"/>
  <c r="H105" i="27"/>
  <c r="K105" i="27" s="1"/>
  <c r="L104" i="27"/>
  <c r="I104" i="27"/>
  <c r="H104" i="27"/>
  <c r="K104" i="27" s="1"/>
  <c r="L103" i="27"/>
  <c r="Q124" i="27" s="1"/>
  <c r="R124" i="27" s="1"/>
  <c r="U124" i="27" s="1"/>
  <c r="W124" i="27" s="1"/>
  <c r="AK82" i="27"/>
  <c r="L74" i="27"/>
  <c r="I74" i="27"/>
  <c r="H74" i="27"/>
  <c r="K74" i="27" s="1"/>
  <c r="L73" i="27"/>
  <c r="V97" i="27" s="1"/>
  <c r="I73" i="27"/>
  <c r="H73" i="27"/>
  <c r="K73" i="27" s="1"/>
  <c r="L72" i="27"/>
  <c r="I72" i="27"/>
  <c r="H72" i="27"/>
  <c r="K72" i="27" s="1"/>
  <c r="L71" i="27"/>
  <c r="I71" i="27"/>
  <c r="H71" i="27"/>
  <c r="K71" i="27" s="1"/>
  <c r="L70" i="27"/>
  <c r="AK49" i="27"/>
  <c r="L41" i="27"/>
  <c r="AA61" i="27" s="1"/>
  <c r="I41" i="27"/>
  <c r="H41" i="27"/>
  <c r="K41" i="27" s="1"/>
  <c r="L40" i="27"/>
  <c r="V64" i="27" s="1"/>
  <c r="I40" i="27"/>
  <c r="H40" i="27"/>
  <c r="K40" i="27" s="1"/>
  <c r="L39" i="27"/>
  <c r="V58" i="27" s="1"/>
  <c r="I39" i="27"/>
  <c r="H39" i="27"/>
  <c r="K39" i="27" s="1"/>
  <c r="L38" i="27"/>
  <c r="Q64" i="27" s="1"/>
  <c r="R64" i="27" s="1"/>
  <c r="U64" i="27" s="1"/>
  <c r="K38" i="27"/>
  <c r="I38" i="27"/>
  <c r="H38" i="27"/>
  <c r="L37" i="27"/>
  <c r="Q58" i="27" s="1"/>
  <c r="U58" i="27" s="1"/>
  <c r="V31" i="27"/>
  <c r="Q31" i="27"/>
  <c r="R31" i="27" s="1"/>
  <c r="U31" i="27" s="1"/>
  <c r="AA28" i="27"/>
  <c r="V25" i="27"/>
  <c r="Q25" i="27"/>
  <c r="R25" i="27" s="1"/>
  <c r="U25" i="27" s="1"/>
  <c r="W25" i="27" s="1"/>
  <c r="AK17" i="27"/>
  <c r="AK16" i="27"/>
  <c r="I8" i="27"/>
  <c r="H8" i="27"/>
  <c r="I7" i="27"/>
  <c r="H7" i="27"/>
  <c r="I6" i="27"/>
  <c r="H6" i="27"/>
  <c r="I5" i="27"/>
  <c r="H5" i="27"/>
  <c r="Z163" i="26"/>
  <c r="AO148" i="26"/>
  <c r="O140" i="26"/>
  <c r="L140" i="26"/>
  <c r="AE160" i="26" s="1"/>
  <c r="I140" i="26"/>
  <c r="H140" i="26"/>
  <c r="K140" i="26" s="1"/>
  <c r="O139" i="26"/>
  <c r="L139" i="26"/>
  <c r="K139" i="26"/>
  <c r="I139" i="26"/>
  <c r="H139" i="26"/>
  <c r="L138" i="26"/>
  <c r="Z157" i="26" s="1"/>
  <c r="I138" i="26"/>
  <c r="H138" i="26"/>
  <c r="K138" i="26" s="1"/>
  <c r="L137" i="26"/>
  <c r="U163" i="26" s="1"/>
  <c r="V163" i="26" s="1"/>
  <c r="Y163" i="26" s="1"/>
  <c r="AA163" i="26" s="1"/>
  <c r="K137" i="26"/>
  <c r="AO149" i="26" s="1"/>
  <c r="I137" i="26"/>
  <c r="H137" i="26"/>
  <c r="O136" i="26"/>
  <c r="L136" i="26"/>
  <c r="U157" i="26" s="1"/>
  <c r="V157" i="26" s="1"/>
  <c r="Y157" i="26" s="1"/>
  <c r="AA157" i="26" s="1"/>
  <c r="AD160" i="26" s="1"/>
  <c r="AF160" i="26" s="1"/>
  <c r="AO142" i="26" s="1"/>
  <c r="AO115" i="26"/>
  <c r="L107" i="26"/>
  <c r="AE127" i="26" s="1"/>
  <c r="I107" i="26"/>
  <c r="H107" i="26"/>
  <c r="K107" i="26" s="1"/>
  <c r="L106" i="26"/>
  <c r="Z130" i="26" s="1"/>
  <c r="I106" i="26"/>
  <c r="H106" i="26"/>
  <c r="K106" i="26" s="1"/>
  <c r="L105" i="26"/>
  <c r="I105" i="26"/>
  <c r="H105" i="26"/>
  <c r="K105" i="26" s="1"/>
  <c r="L104" i="26"/>
  <c r="U130" i="26" s="1"/>
  <c r="V130" i="26" s="1"/>
  <c r="Y130" i="26" s="1"/>
  <c r="I104" i="26"/>
  <c r="H104" i="26"/>
  <c r="K104" i="26" s="1"/>
  <c r="L103" i="26"/>
  <c r="O103" i="26" s="1"/>
  <c r="AO82" i="26"/>
  <c r="L74" i="26"/>
  <c r="AE94" i="26" s="1"/>
  <c r="I74" i="26"/>
  <c r="H74" i="26"/>
  <c r="K74" i="26" s="1"/>
  <c r="L73" i="26"/>
  <c r="Z97" i="26" s="1"/>
  <c r="I73" i="26"/>
  <c r="H73" i="26"/>
  <c r="K73" i="26" s="1"/>
  <c r="L72" i="26"/>
  <c r="I72" i="26"/>
  <c r="H72" i="26"/>
  <c r="K72" i="26" s="1"/>
  <c r="L71" i="26"/>
  <c r="U97" i="26" s="1"/>
  <c r="V97" i="26" s="1"/>
  <c r="Y97" i="26" s="1"/>
  <c r="I71" i="26"/>
  <c r="H71" i="26"/>
  <c r="K71" i="26" s="1"/>
  <c r="L70" i="26"/>
  <c r="U91" i="26" s="1"/>
  <c r="V91" i="26" s="1"/>
  <c r="Y91" i="26" s="1"/>
  <c r="L38" i="26"/>
  <c r="O38" i="26" s="1"/>
  <c r="Z58" i="26"/>
  <c r="L40" i="26"/>
  <c r="Z64" i="26" s="1"/>
  <c r="L41" i="26"/>
  <c r="O41" i="26" s="1"/>
  <c r="L37" i="26"/>
  <c r="O37" i="26" s="1"/>
  <c r="U58" i="26"/>
  <c r="V58" i="26" s="1"/>
  <c r="Y58" i="26" s="1"/>
  <c r="AO49" i="26"/>
  <c r="I41" i="26"/>
  <c r="H41" i="26"/>
  <c r="K41" i="26" s="1"/>
  <c r="I40" i="26"/>
  <c r="H40" i="26"/>
  <c r="K40" i="26" s="1"/>
  <c r="I39" i="26"/>
  <c r="H39" i="26"/>
  <c r="K39" i="26" s="1"/>
  <c r="I38" i="26"/>
  <c r="H38" i="26"/>
  <c r="K38" i="26" s="1"/>
  <c r="Z31" i="26"/>
  <c r="U31" i="26"/>
  <c r="V31" i="26" s="1"/>
  <c r="Y31" i="26" s="1"/>
  <c r="AA31" i="26" s="1"/>
  <c r="AE28" i="26"/>
  <c r="Z25" i="26"/>
  <c r="U25" i="26"/>
  <c r="V25" i="26" s="1"/>
  <c r="Y25" i="26" s="1"/>
  <c r="AA25" i="26" s="1"/>
  <c r="AO17" i="26"/>
  <c r="AO16" i="26"/>
  <c r="I8" i="26"/>
  <c r="H8" i="26"/>
  <c r="I7" i="26"/>
  <c r="H7" i="26"/>
  <c r="I6" i="26"/>
  <c r="H6" i="26"/>
  <c r="I5" i="26"/>
  <c r="H5" i="26"/>
  <c r="K27" i="23" l="1"/>
  <c r="K33" i="23"/>
  <c r="E173" i="26"/>
  <c r="F7" i="19" s="1"/>
  <c r="AD94" i="30"/>
  <c r="AF94" i="30" s="1"/>
  <c r="AF96" i="30" s="1"/>
  <c r="AD96" i="30" s="1"/>
  <c r="AF30" i="30"/>
  <c r="AO18" i="30"/>
  <c r="AO86" i="30"/>
  <c r="AF63" i="30"/>
  <c r="AO43" i="30"/>
  <c r="AO51" i="30"/>
  <c r="AO19" i="30"/>
  <c r="AO21" i="30" s="1"/>
  <c r="AO28" i="30" s="1"/>
  <c r="AO26" i="30"/>
  <c r="AD30" i="30"/>
  <c r="AF29" i="30"/>
  <c r="Z91" i="26"/>
  <c r="W25" i="29"/>
  <c r="Z28" i="29" s="1"/>
  <c r="AB28" i="29" s="1"/>
  <c r="W64" i="29"/>
  <c r="Z61" i="29" s="1"/>
  <c r="AB61" i="29" s="1"/>
  <c r="W91" i="29"/>
  <c r="AK83" i="29"/>
  <c r="W97" i="29"/>
  <c r="AK50" i="29"/>
  <c r="AB30" i="29"/>
  <c r="AK10" i="29"/>
  <c r="AK18" i="29"/>
  <c r="AK51" i="28"/>
  <c r="W59" i="28"/>
  <c r="Z28" i="28"/>
  <c r="AB28" i="28" s="1"/>
  <c r="AA91" i="26"/>
  <c r="AD94" i="26" s="1"/>
  <c r="AF94" i="26" s="1"/>
  <c r="E171" i="26" s="1"/>
  <c r="F5" i="19" s="1"/>
  <c r="AK50" i="27"/>
  <c r="Z28" i="27"/>
  <c r="AB28" i="27" s="1"/>
  <c r="AK10" i="27" s="1"/>
  <c r="W31" i="27"/>
  <c r="W58" i="27"/>
  <c r="Z61" i="27" s="1"/>
  <c r="AB61" i="27" s="1"/>
  <c r="AK51" i="27" s="1"/>
  <c r="W64" i="27"/>
  <c r="W157" i="27"/>
  <c r="AK83" i="27"/>
  <c r="AK116" i="27"/>
  <c r="AK149" i="27"/>
  <c r="AB30" i="27"/>
  <c r="AK18" i="27"/>
  <c r="V91" i="27"/>
  <c r="Q97" i="27"/>
  <c r="R97" i="27" s="1"/>
  <c r="U97" i="27" s="1"/>
  <c r="W97" i="27" s="1"/>
  <c r="V130" i="27"/>
  <c r="V163" i="27"/>
  <c r="Q91" i="27"/>
  <c r="R91" i="27" s="1"/>
  <c r="U91" i="27" s="1"/>
  <c r="W91" i="27" s="1"/>
  <c r="Q130" i="27"/>
  <c r="R130" i="27" s="1"/>
  <c r="U130" i="27" s="1"/>
  <c r="W130" i="27" s="1"/>
  <c r="Z127" i="27" s="1"/>
  <c r="AB127" i="27" s="1"/>
  <c r="Q163" i="27"/>
  <c r="R163" i="27" s="1"/>
  <c r="U163" i="27" s="1"/>
  <c r="AA94" i="27"/>
  <c r="O137" i="26"/>
  <c r="AO150" i="26"/>
  <c r="AF162" i="26"/>
  <c r="AD28" i="26"/>
  <c r="AF28" i="26" s="1"/>
  <c r="U64" i="26"/>
  <c r="V64" i="26" s="1"/>
  <c r="Y64" i="26" s="1"/>
  <c r="O70" i="26"/>
  <c r="AA97" i="26"/>
  <c r="Q72" i="26"/>
  <c r="O104" i="26"/>
  <c r="AO116" i="26"/>
  <c r="AA130" i="26"/>
  <c r="O106" i="26"/>
  <c r="Z124" i="26"/>
  <c r="U124" i="26"/>
  <c r="V124" i="26" s="1"/>
  <c r="Y124" i="26" s="1"/>
  <c r="O107" i="26"/>
  <c r="Q107" i="26" s="1"/>
  <c r="O74" i="26"/>
  <c r="AO83" i="26"/>
  <c r="O71" i="26"/>
  <c r="Q73" i="26"/>
  <c r="O39" i="26"/>
  <c r="Q39" i="26" s="1"/>
  <c r="AO53" i="26" s="1"/>
  <c r="AA58" i="26"/>
  <c r="O40" i="26"/>
  <c r="AA64" i="26"/>
  <c r="AE61" i="26"/>
  <c r="AO50" i="26"/>
  <c r="F144" i="24"/>
  <c r="E144" i="24"/>
  <c r="F143" i="24"/>
  <c r="E143" i="24"/>
  <c r="F142" i="24"/>
  <c r="F141" i="24"/>
  <c r="E141" i="24"/>
  <c r="V134" i="24"/>
  <c r="AK119" i="24"/>
  <c r="L111" i="24"/>
  <c r="AA131" i="24" s="1"/>
  <c r="I111" i="24"/>
  <c r="H111" i="24"/>
  <c r="K111" i="24" s="1"/>
  <c r="L110" i="24"/>
  <c r="I110" i="24"/>
  <c r="H110" i="24"/>
  <c r="K110" i="24" s="1"/>
  <c r="L109" i="24"/>
  <c r="V128" i="24" s="1"/>
  <c r="I109" i="24"/>
  <c r="H109" i="24"/>
  <c r="K109" i="24" s="1"/>
  <c r="L108" i="24"/>
  <c r="Q134" i="24" s="1"/>
  <c r="R134" i="24" s="1"/>
  <c r="U134" i="24" s="1"/>
  <c r="W134" i="24" s="1"/>
  <c r="I108" i="24"/>
  <c r="H108" i="24"/>
  <c r="K108" i="24" s="1"/>
  <c r="L107" i="24"/>
  <c r="Q128" i="24" s="1"/>
  <c r="R128" i="24" s="1"/>
  <c r="U128" i="24" s="1"/>
  <c r="AK85" i="24"/>
  <c r="L77" i="24"/>
  <c r="AA97" i="24" s="1"/>
  <c r="I77" i="24"/>
  <c r="H77" i="24"/>
  <c r="K77" i="24" s="1"/>
  <c r="L76" i="24"/>
  <c r="V100" i="24" s="1"/>
  <c r="I76" i="24"/>
  <c r="H76" i="24"/>
  <c r="K76" i="24" s="1"/>
  <c r="L75" i="24"/>
  <c r="V94" i="24" s="1"/>
  <c r="I75" i="24"/>
  <c r="H75" i="24"/>
  <c r="K75" i="24" s="1"/>
  <c r="L74" i="24"/>
  <c r="Q100" i="24" s="1"/>
  <c r="R100" i="24" s="1"/>
  <c r="U100" i="24" s="1"/>
  <c r="W100" i="24" s="1"/>
  <c r="I74" i="24"/>
  <c r="H74" i="24"/>
  <c r="K74" i="24" s="1"/>
  <c r="L73" i="24"/>
  <c r="Q94" i="24" s="1"/>
  <c r="R94" i="24" s="1"/>
  <c r="U94" i="24" s="1"/>
  <c r="W94" i="24" s="1"/>
  <c r="Z97" i="24" s="1"/>
  <c r="L39" i="24"/>
  <c r="L40" i="24"/>
  <c r="L41" i="24"/>
  <c r="V65" i="24" s="1"/>
  <c r="L42" i="24"/>
  <c r="AA62" i="24" s="1"/>
  <c r="L38" i="24"/>
  <c r="Q59" i="24" s="1"/>
  <c r="R59" i="24" s="1"/>
  <c r="U59" i="24" s="1"/>
  <c r="K39" i="24"/>
  <c r="K40" i="24"/>
  <c r="K41" i="24"/>
  <c r="K42" i="24"/>
  <c r="Q65" i="24"/>
  <c r="R65" i="24" s="1"/>
  <c r="U65" i="24" s="1"/>
  <c r="V59" i="24"/>
  <c r="AK50" i="24"/>
  <c r="I42" i="24"/>
  <c r="H42" i="24"/>
  <c r="I41" i="24"/>
  <c r="H41" i="24"/>
  <c r="I40" i="24"/>
  <c r="H40" i="24"/>
  <c r="I39" i="24"/>
  <c r="H39" i="24"/>
  <c r="I33" i="23" l="1"/>
  <c r="K32" i="23"/>
  <c r="K26" i="23"/>
  <c r="I27" i="23"/>
  <c r="F27" i="23" s="1"/>
  <c r="AK43" i="27"/>
  <c r="AF95" i="30"/>
  <c r="AO76" i="30"/>
  <c r="AO85" i="30" s="1"/>
  <c r="AO84" i="30"/>
  <c r="AA33" i="30"/>
  <c r="AA27" i="30"/>
  <c r="AA93" i="30"/>
  <c r="AA99" i="30"/>
  <c r="AO52" i="30"/>
  <c r="AO54" i="30" s="1"/>
  <c r="AO59" i="30"/>
  <c r="AF62" i="30"/>
  <c r="AD63" i="30"/>
  <c r="AO86" i="26"/>
  <c r="AK43" i="29"/>
  <c r="AK59" i="29" s="1"/>
  <c r="AB63" i="29"/>
  <c r="AK51" i="29"/>
  <c r="Z94" i="29"/>
  <c r="AB94" i="29" s="1"/>
  <c r="AB96" i="29" s="1"/>
  <c r="AB95" i="29" s="1"/>
  <c r="Z30" i="29"/>
  <c r="AB29" i="29"/>
  <c r="Z63" i="29"/>
  <c r="AB62" i="29"/>
  <c r="AK19" i="29"/>
  <c r="AK21" i="29" s="1"/>
  <c r="AK28" i="29" s="1"/>
  <c r="AK26" i="29"/>
  <c r="Z62" i="28"/>
  <c r="AB62" i="28" s="1"/>
  <c r="AK52" i="28" s="1"/>
  <c r="AB30" i="28"/>
  <c r="AK10" i="28"/>
  <c r="AK18" i="28"/>
  <c r="W163" i="27"/>
  <c r="Z160" i="27" s="1"/>
  <c r="AB160" i="27" s="1"/>
  <c r="AB162" i="27" s="1"/>
  <c r="AB63" i="27"/>
  <c r="AB62" i="27" s="1"/>
  <c r="E170" i="27"/>
  <c r="D4" i="19" s="1"/>
  <c r="Z94" i="27"/>
  <c r="AB94" i="27" s="1"/>
  <c r="AB96" i="27" s="1"/>
  <c r="AK150" i="27"/>
  <c r="AK117" i="27"/>
  <c r="E172" i="27"/>
  <c r="D6" i="19" s="1"/>
  <c r="AB129" i="27"/>
  <c r="AK109" i="27"/>
  <c r="AK59" i="27"/>
  <c r="AK52" i="27"/>
  <c r="AK54" i="27" s="1"/>
  <c r="Z30" i="27"/>
  <c r="AB29" i="27"/>
  <c r="AK19" i="27"/>
  <c r="AK21" i="27" s="1"/>
  <c r="AK28" i="27" s="1"/>
  <c r="AK26" i="27"/>
  <c r="Z63" i="27"/>
  <c r="AO158" i="26"/>
  <c r="AO151" i="26"/>
  <c r="AO153" i="26" s="1"/>
  <c r="AD162" i="26"/>
  <c r="AF161" i="26"/>
  <c r="AF30" i="26"/>
  <c r="AO10" i="26"/>
  <c r="AO18" i="26"/>
  <c r="AA124" i="26"/>
  <c r="AD127" i="26" s="1"/>
  <c r="AF127" i="26" s="1"/>
  <c r="E172" i="26" s="1"/>
  <c r="F6" i="19" s="1"/>
  <c r="AO84" i="26"/>
  <c r="AF96" i="26"/>
  <c r="AO76" i="26"/>
  <c r="AD61" i="26"/>
  <c r="AF61" i="26" s="1"/>
  <c r="AO26" i="26"/>
  <c r="AO19" i="26"/>
  <c r="AD30" i="26"/>
  <c r="AF29" i="26"/>
  <c r="W128" i="24"/>
  <c r="Z131" i="24" s="1"/>
  <c r="AB131" i="24" s="1"/>
  <c r="AK121" i="24" s="1"/>
  <c r="AK120" i="24"/>
  <c r="AB97" i="24"/>
  <c r="AK87" i="24"/>
  <c r="AB99" i="24"/>
  <c r="AK79" i="24"/>
  <c r="AK86" i="24"/>
  <c r="W65" i="24"/>
  <c r="W59" i="24"/>
  <c r="AK51" i="24"/>
  <c r="Z62" i="24"/>
  <c r="AB62" i="24" s="1"/>
  <c r="AK44" i="24" s="1"/>
  <c r="AK17" i="24"/>
  <c r="AK16" i="24"/>
  <c r="V31" i="24"/>
  <c r="Q31" i="24"/>
  <c r="R31" i="24" s="1"/>
  <c r="U31" i="24" s="1"/>
  <c r="AA28" i="24"/>
  <c r="V25" i="24"/>
  <c r="Q25" i="24"/>
  <c r="R25" i="24" s="1"/>
  <c r="U25" i="24" s="1"/>
  <c r="I8" i="24"/>
  <c r="H8" i="24"/>
  <c r="I7" i="24"/>
  <c r="H7" i="24"/>
  <c r="I6" i="24"/>
  <c r="H6" i="24"/>
  <c r="I5" i="24"/>
  <c r="H5" i="24"/>
  <c r="F26" i="23" l="1"/>
  <c r="D27" i="23"/>
  <c r="F33" i="23"/>
  <c r="AK52" i="29"/>
  <c r="AK54" i="29" s="1"/>
  <c r="AK142" i="27"/>
  <c r="E173" i="27"/>
  <c r="D7" i="19" s="1"/>
  <c r="AK84" i="27"/>
  <c r="AO92" i="30"/>
  <c r="AO87" i="30"/>
  <c r="AO94" i="30" s="1"/>
  <c r="AO61" i="30"/>
  <c r="Y93" i="30"/>
  <c r="V93" i="30" s="1"/>
  <c r="AA92" i="30"/>
  <c r="Y27" i="30"/>
  <c r="V27" i="30" s="1"/>
  <c r="AA26" i="30"/>
  <c r="AA66" i="30"/>
  <c r="AA60" i="30"/>
  <c r="AA98" i="30"/>
  <c r="Y99" i="30"/>
  <c r="Y33" i="30"/>
  <c r="V33" i="30" s="1"/>
  <c r="AA32" i="30"/>
  <c r="AK76" i="29"/>
  <c r="AK92" i="29" s="1"/>
  <c r="AK84" i="29"/>
  <c r="Z96" i="29"/>
  <c r="W93" i="29" s="1"/>
  <c r="AK61" i="29"/>
  <c r="W33" i="29"/>
  <c r="W27" i="29"/>
  <c r="W66" i="29"/>
  <c r="W60" i="29"/>
  <c r="AK44" i="28"/>
  <c r="AK60" i="28" s="1"/>
  <c r="AB64" i="28"/>
  <c r="Z64" i="28" s="1"/>
  <c r="W67" i="28" s="1"/>
  <c r="AK26" i="28"/>
  <c r="AK19" i="28"/>
  <c r="AK21" i="28" s="1"/>
  <c r="Z30" i="28"/>
  <c r="AB29" i="28"/>
  <c r="AO160" i="26"/>
  <c r="F173" i="26"/>
  <c r="G7" i="19" s="1"/>
  <c r="E171" i="27"/>
  <c r="D5" i="19" s="1"/>
  <c r="AK76" i="27"/>
  <c r="AK85" i="27" s="1"/>
  <c r="AK87" i="27" s="1"/>
  <c r="AK125" i="27"/>
  <c r="AK118" i="27"/>
  <c r="AK120" i="27" s="1"/>
  <c r="AK158" i="27"/>
  <c r="AK151" i="27"/>
  <c r="AK153" i="27" s="1"/>
  <c r="AK61" i="27"/>
  <c r="F170" i="27"/>
  <c r="E4" i="19" s="1"/>
  <c r="Z96" i="27"/>
  <c r="AB95" i="27"/>
  <c r="W60" i="27"/>
  <c r="W66" i="27"/>
  <c r="W33" i="27"/>
  <c r="W27" i="27"/>
  <c r="Z129" i="27"/>
  <c r="AB128" i="27"/>
  <c r="Z162" i="27"/>
  <c r="AB161" i="27"/>
  <c r="AA165" i="26"/>
  <c r="AA159" i="26"/>
  <c r="AO21" i="26"/>
  <c r="AO28" i="26" s="1"/>
  <c r="AO43" i="26"/>
  <c r="AO59" i="26" s="1"/>
  <c r="E170" i="26"/>
  <c r="F4" i="19" s="1"/>
  <c r="AO117" i="26"/>
  <c r="AF129" i="26"/>
  <c r="AO109" i="26"/>
  <c r="AO92" i="26"/>
  <c r="AO85" i="26"/>
  <c r="AO87" i="26" s="1"/>
  <c r="AD96" i="26"/>
  <c r="AF95" i="26"/>
  <c r="AO51" i="26"/>
  <c r="AF63" i="26"/>
  <c r="AA27" i="26"/>
  <c r="AA33" i="26"/>
  <c r="AB133" i="24"/>
  <c r="AB132" i="24" s="1"/>
  <c r="AK113" i="24"/>
  <c r="AK122" i="24" s="1"/>
  <c r="AK124" i="24" s="1"/>
  <c r="AK131" i="24" s="1"/>
  <c r="AK90" i="24"/>
  <c r="AK97" i="24" s="1"/>
  <c r="AK95" i="24"/>
  <c r="AK88" i="24"/>
  <c r="AB98" i="24"/>
  <c r="Z99" i="24"/>
  <c r="AK52" i="24"/>
  <c r="AB64" i="24"/>
  <c r="W31" i="24"/>
  <c r="W25" i="24"/>
  <c r="Z28" i="24" s="1"/>
  <c r="AB30" i="24" s="1"/>
  <c r="F15" i="23"/>
  <c r="I15" i="23" s="1"/>
  <c r="K15" i="23" s="1"/>
  <c r="F7" i="23"/>
  <c r="I7" i="23" s="1"/>
  <c r="K7" i="23" s="1"/>
  <c r="N11" i="23" l="1"/>
  <c r="P11" i="23" s="1"/>
  <c r="P13" i="23" s="1"/>
  <c r="F32" i="23"/>
  <c r="D33" i="23"/>
  <c r="AK92" i="27"/>
  <c r="T33" i="30"/>
  <c r="V32" i="30"/>
  <c r="V26" i="30"/>
  <c r="T27" i="30"/>
  <c r="T99" i="30"/>
  <c r="V98" i="30"/>
  <c r="Y60" i="30"/>
  <c r="V60" i="30" s="1"/>
  <c r="AA59" i="30"/>
  <c r="AA65" i="30"/>
  <c r="Y66" i="30"/>
  <c r="V92" i="30"/>
  <c r="T93" i="30"/>
  <c r="AK85" i="29"/>
  <c r="AK87" i="29" s="1"/>
  <c r="W99" i="29"/>
  <c r="W98" i="29" s="1"/>
  <c r="W65" i="29"/>
  <c r="U66" i="29"/>
  <c r="U27" i="29"/>
  <c r="R27" i="29" s="1"/>
  <c r="W26" i="29"/>
  <c r="U60" i="29"/>
  <c r="R60" i="29" s="1"/>
  <c r="W59" i="29"/>
  <c r="U93" i="29"/>
  <c r="R93" i="29" s="1"/>
  <c r="W92" i="29"/>
  <c r="W32" i="29"/>
  <c r="U33" i="29"/>
  <c r="R33" i="29" s="1"/>
  <c r="AB63" i="28"/>
  <c r="W61" i="28"/>
  <c r="W60" i="28" s="1"/>
  <c r="AK53" i="28"/>
  <c r="AK55" i="28" s="1"/>
  <c r="AK28" i="28"/>
  <c r="W27" i="28"/>
  <c r="W33" i="28"/>
  <c r="W66" i="28"/>
  <c r="U67" i="28"/>
  <c r="F172" i="27"/>
  <c r="E6" i="19" s="1"/>
  <c r="AK127" i="27"/>
  <c r="F173" i="27"/>
  <c r="E7" i="19" s="1"/>
  <c r="AK160" i="27"/>
  <c r="U60" i="27"/>
  <c r="R60" i="27" s="1"/>
  <c r="W59" i="27"/>
  <c r="F171" i="27"/>
  <c r="E5" i="19" s="1"/>
  <c r="AK94" i="27"/>
  <c r="W165" i="27"/>
  <c r="W159" i="27"/>
  <c r="W32" i="27"/>
  <c r="U33" i="27"/>
  <c r="R33" i="27" s="1"/>
  <c r="W99" i="27"/>
  <c r="W93" i="27"/>
  <c r="W132" i="27"/>
  <c r="W126" i="27"/>
  <c r="U27" i="27"/>
  <c r="R27" i="27" s="1"/>
  <c r="W26" i="27"/>
  <c r="W65" i="27"/>
  <c r="U66" i="27"/>
  <c r="AA158" i="26"/>
  <c r="Y159" i="26"/>
  <c r="V159" i="26" s="1"/>
  <c r="AA164" i="26"/>
  <c r="Y165" i="26"/>
  <c r="AO52" i="26"/>
  <c r="AO54" i="26" s="1"/>
  <c r="AO94" i="26"/>
  <c r="F171" i="26"/>
  <c r="G5" i="19" s="1"/>
  <c r="AO125" i="26"/>
  <c r="AO118" i="26"/>
  <c r="AO120" i="26" s="1"/>
  <c r="AD129" i="26"/>
  <c r="AF128" i="26"/>
  <c r="AA99" i="26"/>
  <c r="AA93" i="26"/>
  <c r="AD63" i="26"/>
  <c r="AF62" i="26"/>
  <c r="AA32" i="26"/>
  <c r="Y33" i="26"/>
  <c r="V33" i="26" s="1"/>
  <c r="Y27" i="26"/>
  <c r="V27" i="26" s="1"/>
  <c r="AA26" i="26"/>
  <c r="Z133" i="24"/>
  <c r="W136" i="24" s="1"/>
  <c r="AK129" i="24"/>
  <c r="W130" i="24"/>
  <c r="W96" i="24"/>
  <c r="W102" i="24"/>
  <c r="AK53" i="24"/>
  <c r="AK60" i="24"/>
  <c r="Z64" i="24"/>
  <c r="AB63" i="24"/>
  <c r="AK55" i="24"/>
  <c r="AK62" i="24" s="1"/>
  <c r="AK10" i="24"/>
  <c r="AK18" i="24"/>
  <c r="Z30" i="24"/>
  <c r="AB29" i="24"/>
  <c r="N13" i="23"/>
  <c r="P12" i="23"/>
  <c r="T66" i="30" l="1"/>
  <c r="V65" i="30"/>
  <c r="V59" i="30"/>
  <c r="T60" i="30"/>
  <c r="AK94" i="29"/>
  <c r="U99" i="29"/>
  <c r="P99" i="29" s="1"/>
  <c r="R65" i="29"/>
  <c r="P66" i="29"/>
  <c r="R92" i="29"/>
  <c r="P93" i="29"/>
  <c r="R26" i="29"/>
  <c r="P27" i="29"/>
  <c r="P33" i="29"/>
  <c r="R32" i="29"/>
  <c r="R59" i="29"/>
  <c r="P60" i="29"/>
  <c r="U61" i="28"/>
  <c r="R61" i="28" s="1"/>
  <c r="P61" i="28" s="1"/>
  <c r="AK62" i="28"/>
  <c r="W32" i="28"/>
  <c r="U33" i="28"/>
  <c r="R33" i="28" s="1"/>
  <c r="U27" i="28"/>
  <c r="R27" i="28" s="1"/>
  <c r="W26" i="28"/>
  <c r="W98" i="27"/>
  <c r="U99" i="27"/>
  <c r="W164" i="27"/>
  <c r="U165" i="27"/>
  <c r="P66" i="27"/>
  <c r="R65" i="27"/>
  <c r="U126" i="27"/>
  <c r="R126" i="27" s="1"/>
  <c r="W125" i="27"/>
  <c r="P33" i="27"/>
  <c r="R32" i="27"/>
  <c r="W131" i="27"/>
  <c r="U132" i="27"/>
  <c r="U93" i="27"/>
  <c r="R93" i="27" s="1"/>
  <c r="W92" i="27"/>
  <c r="U159" i="27"/>
  <c r="R159" i="27" s="1"/>
  <c r="W158" i="27"/>
  <c r="R26" i="27"/>
  <c r="P27" i="27"/>
  <c r="R59" i="27"/>
  <c r="P60" i="27"/>
  <c r="V164" i="26"/>
  <c r="T165" i="26"/>
  <c r="V158" i="26"/>
  <c r="T159" i="26"/>
  <c r="AO61" i="26"/>
  <c r="F170" i="26"/>
  <c r="G4" i="19" s="1"/>
  <c r="AO127" i="26"/>
  <c r="F172" i="26"/>
  <c r="G6" i="19" s="1"/>
  <c r="AA132" i="26"/>
  <c r="AA126" i="26"/>
  <c r="Y93" i="26"/>
  <c r="V93" i="26" s="1"/>
  <c r="AA92" i="26"/>
  <c r="AA98" i="26"/>
  <c r="Y99" i="26"/>
  <c r="AA66" i="26"/>
  <c r="AA60" i="26"/>
  <c r="V26" i="26"/>
  <c r="T27" i="26"/>
  <c r="T33" i="26"/>
  <c r="V32" i="26"/>
  <c r="U130" i="24"/>
  <c r="R130" i="24" s="1"/>
  <c r="W129" i="24"/>
  <c r="W135" i="24"/>
  <c r="U136" i="24"/>
  <c r="R136" i="24" s="1"/>
  <c r="U102" i="24"/>
  <c r="R102" i="24" s="1"/>
  <c r="W101" i="24"/>
  <c r="U96" i="24"/>
  <c r="R96" i="24" s="1"/>
  <c r="W95" i="24"/>
  <c r="W67" i="24"/>
  <c r="W61" i="24"/>
  <c r="AK26" i="24"/>
  <c r="AK19" i="24"/>
  <c r="AK21" i="24" s="1"/>
  <c r="AK28" i="24" s="1"/>
  <c r="W33" i="24"/>
  <c r="W27" i="24"/>
  <c r="K17" i="23"/>
  <c r="K9" i="23"/>
  <c r="R98" i="29" l="1"/>
  <c r="R60" i="28"/>
  <c r="R26" i="28"/>
  <c r="P27" i="28"/>
  <c r="P33" i="28"/>
  <c r="R32" i="28"/>
  <c r="R92" i="27"/>
  <c r="P93" i="27"/>
  <c r="R131" i="27"/>
  <c r="P132" i="27"/>
  <c r="R164" i="27"/>
  <c r="P165" i="27"/>
  <c r="R158" i="27"/>
  <c r="P159" i="27"/>
  <c r="R125" i="27"/>
  <c r="P126" i="27"/>
  <c r="P99" i="27"/>
  <c r="R98" i="27"/>
  <c r="Y126" i="26"/>
  <c r="V126" i="26" s="1"/>
  <c r="AA125" i="26"/>
  <c r="AA131" i="26"/>
  <c r="Y132" i="26"/>
  <c r="V98" i="26"/>
  <c r="T99" i="26"/>
  <c r="V92" i="26"/>
  <c r="T93" i="26"/>
  <c r="Y60" i="26"/>
  <c r="V60" i="26" s="1"/>
  <c r="AA59" i="26"/>
  <c r="AA65" i="26"/>
  <c r="Y66" i="26"/>
  <c r="R135" i="24"/>
  <c r="P136" i="24"/>
  <c r="R129" i="24"/>
  <c r="P130" i="24"/>
  <c r="P96" i="24"/>
  <c r="R95" i="24"/>
  <c r="R101" i="24"/>
  <c r="P102" i="24"/>
  <c r="U61" i="24"/>
  <c r="R61" i="24" s="1"/>
  <c r="W60" i="24"/>
  <c r="W66" i="24"/>
  <c r="U67" i="24"/>
  <c r="R67" i="24" s="1"/>
  <c r="U27" i="24"/>
  <c r="R27" i="24" s="1"/>
  <c r="W26" i="24"/>
  <c r="W32" i="24"/>
  <c r="U33" i="24"/>
  <c r="R33" i="24" s="1"/>
  <c r="K8" i="23"/>
  <c r="I9" i="23"/>
  <c r="F9" i="23" s="1"/>
  <c r="K16" i="23"/>
  <c r="I17" i="23"/>
  <c r="F17" i="23" s="1"/>
  <c r="R66" i="28" l="1"/>
  <c r="P67" i="28"/>
  <c r="V131" i="26"/>
  <c r="T132" i="26"/>
  <c r="V125" i="26"/>
  <c r="T126" i="26"/>
  <c r="V65" i="26"/>
  <c r="T66" i="26"/>
  <c r="V59" i="26"/>
  <c r="T60" i="26"/>
  <c r="R66" i="24"/>
  <c r="P67" i="24"/>
  <c r="R60" i="24"/>
  <c r="P61" i="24"/>
  <c r="R32" i="24"/>
  <c r="P33" i="24"/>
  <c r="R26" i="24"/>
  <c r="P27" i="24"/>
  <c r="F16" i="23"/>
  <c r="D17" i="23"/>
  <c r="D9" i="23"/>
  <c r="F8" i="23"/>
  <c r="AN4" i="11" l="1"/>
  <c r="N2" i="11"/>
  <c r="G2" i="11" l="1"/>
  <c r="A2" i="11"/>
  <c r="AG4" i="11" l="1"/>
  <c r="A4" i="11"/>
</calcChain>
</file>

<file path=xl/sharedStrings.xml><?xml version="1.0" encoding="utf-8"?>
<sst xmlns="http://schemas.openxmlformats.org/spreadsheetml/2006/main" count="1342" uniqueCount="134">
  <si>
    <t>Total cost</t>
  </si>
  <si>
    <t>SN</t>
  </si>
  <si>
    <t>Task Name</t>
  </si>
  <si>
    <t>A</t>
  </si>
  <si>
    <t>B</t>
  </si>
  <si>
    <t>C</t>
  </si>
  <si>
    <t>D</t>
  </si>
  <si>
    <t>Resources</t>
  </si>
  <si>
    <t>deadline (days)</t>
  </si>
  <si>
    <t>Duration</t>
  </si>
  <si>
    <t>Cost</t>
  </si>
  <si>
    <t>Normal Duration (days)</t>
  </si>
  <si>
    <t xml:space="preserve">Crash Duration (days) </t>
  </si>
  <si>
    <t xml:space="preserve">No of Days Actually Crashed </t>
  </si>
  <si>
    <t>Current Duration (days)</t>
  </si>
  <si>
    <t>Resources Needs</t>
  </si>
  <si>
    <t>Activity Network</t>
  </si>
  <si>
    <t xml:space="preserve"> Resource limit (availabl Resources)/day</t>
  </si>
  <si>
    <t xml:space="preserve">No. of days intitled for penalty </t>
  </si>
  <si>
    <t xml:space="preserve"> Total Direct cost</t>
  </si>
  <si>
    <t>Increase in Direct Cost</t>
  </si>
  <si>
    <t>Total Indirect Cost</t>
  </si>
  <si>
    <t>Penalty</t>
  </si>
  <si>
    <t>Over Time Cost</t>
  </si>
  <si>
    <t>Summary table</t>
  </si>
  <si>
    <t xml:space="preserve">Over allocation in Resources </t>
  </si>
  <si>
    <t>Extended Duration Beyond the Deadline( days)</t>
  </si>
  <si>
    <t>Remark</t>
  </si>
  <si>
    <t>Constraints Satisfiction</t>
  </si>
  <si>
    <t xml:space="preserve">Deadline </t>
  </si>
  <si>
    <t>Satisfied</t>
  </si>
  <si>
    <t>Not satisfied (2 days beond)</t>
  </si>
  <si>
    <t>SLoYkPQu0APGq0MGAJtL/Znx8FCpo3cRlNPQCK/SFyLT/B4QTyMLOyBSaZwWhemND+QaxRaqbaokYwzkNEKoudMcp2llkonQIJ8RUhZJLOcPf2KwlDB5vgyLtFsNjh9EnCdjI3bdFnNru3MQvVP68pLjTs1Ebhh5aWEnoJXwgMOw5JbeZDEVdhYD46hUVw72MNXCm4OHn5GAwmkFiPnSmRANmEwbMwIVht79/ebbawJRFIhQt//1/J1GQwc=</t>
  </si>
  <si>
    <t>696092680e2b4388fa4f36ac1b62f5b1_x0004__x0005_ÐÏ_x0011_à¡±_x001A_á_x0004__x0004__x0004__x0004__x0004__x0004__x0004__x0004__x0004__x0004__x0004__x0004__x0004__x0004__x0004__x0004_&gt;_x0004__x0003__x0004_þÿ	_x0004__x0006__x0004__x0004__x0004__x0004__x0004__x0004__x0004__x0004__x0004__x0004__x0004__x0002__x0004__x0004__x0004__x0001__x0004__x0004__x0004__x0004__x0004__x0004__x0004__x0004__x0010__x0004__x0004__x0002__x0004__x0004__x0004__x0001__x0004__x0004__x0004_þÿÿÿ_x0004__x0004__x0004__x0004__x0004__x0004__x0004__x0004_q_x0004__x0004__x0004_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_x0001__x0002_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_x0001__x0002_ÿÿÿÿÿÿÿÿýÿÿÿþÿÿÿþÿÿÿ_x0014__x0001__x0001__x0001__x0005__x0001__x0001__x0001__x0006__x0001__x0001__x0001__x0007__x0001__x0001__x0001__x0008__x0001__x0001__x0001_	_x0001__x0001__x0001__x0002__x0001__x0001__x0001__x000B__x0001__x0001__x0001__x000C__x0001__x0001__x0001__x000D__x0001__x0001__x0001__x000E__x0001__x0001__x0001__x000F__x0001__x0001__x0001__x0010__x0001__x0001__x0001__x0011__x0001__x0001__x0001__x0012__x0001__x0001__x0001__x0013__x0001__x0001__x0001__x0003__x0001__x0001__x0001__x0015__x0001__x0001__x0001__x0016__x0001__x0001__x0001__x0017__x0001__x0001__x0001__x0018__x0001__x0001__x0001__x0019__x0001__x0001__x0001__x001A__x0001__x0001__x0001__x001B__x0001__x0001__x0001__x001C__x0001__x0001__x0001__x001D__x0001__x0001__x0001__x001E__x0001__x0001__x0001__x001F__x0001__x0001__x0001_ _x0001__x0001__x0001_!_x0001__x0001__x0001_"_x0001__x0001__x0001_#_x0001__x0001__x0001_$_x0001__x0001__x0001_%_x0001__x0001__x0001_&amp;_x0001__x0001__x0001_'_x0001__x0001__x0001_(_x0001__x0001__x0001_)_x0001__x0001__x0001_*_x0001__x0001__x0001_+_x0001__x0001__x0001_,_x0001__x0001__x0001_-_x0001__x0001__x0001_._x0001__x0001__x0001_/_x0001__x0001__x0001_0_x0001__x0001__x0001_1_x0001__x0001__x0001_2_x0001__x0001__x0001_3_x0001__x0001__x0001_4_x0001__x0001__x0001_5_x0001__x0001__x0001_6_x0001__x0001__x0001_7_x0001__x0001__x0001_8_x0001__x0001__x0001_9_x0001__x0001__x0001_:_x0001__x0001__x0001_;_x0001__x0001__x0001_&lt;_x0001__x0001__x0001_=_x0001__x0001__x0001__x0001__x0002_&gt;_x0001__x0001__x0001_?_x0001__x0001__x0001_@_x0001__x0001__x0001_A_x0001__x0001__x0001_B_x0001__x0001__x0001_C_x0001__x0001__x0001_D_x0001__x0001__x0001_E_x0001__x0001__x0001_F_x0001__x0001__x0001_G_x0001__x0001__x0001_H_x0001__x0001__x0001_I_x0001__x0001__x0001_J_x0001__x0001__x0001_K_x0001__x0001__x0001_L_x0001__x0001__x0001_M_x0001__x0001__x0001_N_x0001__x0001__x0001_O_x0001__x0001__x0001_P_x0001__x0001__x0001_Q_x0001__x0001__x0001_R_x0001__x0001__x0001_S_x0001__x0001__x0001_T_x0001__x0001__x0001_U_x0001__x0001__x0001_V_x0001__x0001__x0001_W_x0001__x0001__x0001_X_x0001__x0001__x0001_Y_x0001__x0001__x0001_Z_x0001__x0001__x0001_[_x0001__x0001__x0001_\_x0001__x0001__x0001_]_x0001__x0001__x0001_^_x0001__x0001__x0001___x0001__x0001__x0001_`_x0001__x0001__x0001_a_x0001__x0001__x0001_b_x0001__x0001__x0001_c_x0001__x0001__x0001_d_x0001__x0001__x0001_e_x0001__x0001__x0001_f_x0001__x0001__x0001_g_x0001__x0001__x0001_h_x0001__x0001__x0001_i_x0001__x0001__x0001_j_x0001__x0001__x0001_k_x0001__x0001__x0001_l_x0001__x0001__x0001_m_x0001__x0001__x0001_n_x0001__x0001__x0001_o_x0001__x0001__x0001_p_x0001__x0001__x0001_r_x0001__x0001__x0001_ýÿÿÿs_x0001__x0001__x0001_t_x0001__x0001__x0001_u_x0001__x0001__x0001_v_x0001__x0001__x0001_w_x0001__x0001__x0001_x_x0001__x0001__x0001_y_x0001__x0001__x0001_z_x0001__x0001__x0001_{_x0001__x0001__x0001_|_x0001__x0001__x0001__x0003__x0004_}_x0003__x0003__x0003_~_x0003__x0003__x0003__x0003__x0003__x0003__x0003__x0003__x0003_R_x0003_o_x0003_o_x0003_t_x0003_ _x0003_E_x0003_n_x0003_t_x0003_r_x0003_y_x0003__x0003__x0003__x0003__x0003__x0003__x0003__x0003__x0003__x0003__x0003__x0003__x0003__x0003__x0003__x0003__x0003__x0003__x0003__x0003__x0003__x0003__x0003__x0003__x0003__x0003__x0003__x0003__x0003__x0003__x0003__x0003__x0003__x0003__x0003__x0003__x0003__x0003__x0003__x0003__x0003__x0003__x0003__x0003__x0003__x0016__x0003__x0005__x0003_ÿÿÿÿÿÿÿÿ_x0001__x0003__x0003__x0003__x0003__x0003__x0003__x0003__x0003__x0003__x0003__x0003__x0003__x0003__x0003__x0003__x0003__x0003__x0003__x0003__x0003__x0003__x0003__x0003__x0003__x0003__x0003__x0003__x0003__x0003__x0003__x0003_À×S½²_x001C_Ñ_x0001_þÿÿÿ_x0003__x0003__x0003__x0003__x0003__x0003__x0003__x0003_R_x0003_S_x0003_K_x0003_L_x0003_I_x0003_B_x0003_ _x0003_D_x0003_a_x0003_t_x0003_a_x0003__x0003__x0003__x0003__x0003__x0003__x0003__x0003__x0003__x0003__x0003__x0003__x0003__x0003__x0003__x0003__x0003__x0003__x0003__x0003__x0003__x0003__x0003__x0003__x0003__x0003__x0003__x0003__x0003__x0003__x0003__x0003__x0003__x0003__x0003__x0003__x0003__x0003__x0003__x0003__x0003__x0003__x0003__x0018__x0003__x0002__x0001_ÿÿÿÿÿÿÿÿÿÿÿÿ_x0003__x0003__x0003__x0003__x0003__x0003__x0003__x0003__x0003__x0003__x0003__x0003__x0003__x0003__x0003__x0003__x0003__x0003__x0003__x0003__x0003__x0003__x0003__x0003__x0003__x0003__x0003__x0003__x0002__x0003__x0002__x0002__x0002__x0002__x0002__x0002__x0002__x0002__x0004__x0002__x0002__x0002_~D_x0001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ÿÿÿÿÿÿÿÿÿÿÿÿ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_x0002_ÿÿÿÿÿÿÿÿÿÿÿÿ_x0002__x0002__x0002__x0002__x0002__x0002__x0002__x0002__x0002__x0002__x0002__x0002__x0002__x0002__x0002__x0002__x0002__x0002__x0002__x0002__x0002__x0002__x0002__x0002__x0001__x0002__x0001__x0001__x0001__x0001__x0001__x0001__x0001__x0001__x0001__x0001__x0001__x0001__x0001__x0001__x0001__x0001__x0001__x0001__x0001__x0001__x0001__x0001__x0001__x0001_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_x0001__x0002_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_x0001__x0002_ÿÿÿÿÿÿÿÿÿÿÿÿÿÿÿÿÿÿÿÿÿÿÿÿÿÿÿÿÿÿÿÿÎ8q.$ª_x001C_@ÁdVç,_x0012_@_x0012_nñÎ_x0003_þ?ÇÏC_x0019_Y3 @_x0011_#»Zf_x0019_@/lç£_x0011_@XPä"@_x0019_ªRµ±'@êÂðô_x000E_@YÐ_x000C_Ç_x0015_@¿ÙÕê_x0019_@½ÞË»j_x0019_@_x0018_(fï¥_x001B_@­3&lt;gËe_x000E_@°=_x001D_ú$_x0017_@¹±Ñ¡¯ä¿tÃ?ÿ?ßæÜQ¥ª_x0018_@3ÁÖ _x001F_m_x0014_@=ÇÌ&amp;õ_x001E_@I??7®¶_x001D_@_x0001_²_x0015_ÍqºÂ?Xº.8Ø&gt;ø? _x000F_³\_x0016_@t_RQâÍ_x0015_@ _x001A_öà%Æ?p¸¢5yX_x0012_@Î!&amp;_x0002__x000F_êc_x001E_@_x0005_K_x001C_«_x0010_ @Iw(_x0001_ê_x0013__x0011_@}ó*$Bq_x0017_@	á$Ï£¡_x0018_@fpø¢_x000E_@û¤J_x0010__x000D_À_x001D_@¦_x0001_e=÷_x000B_@4ï«m!Ò_x0018_@EV!_x0002_û_x0015_@¿¿4òæ'@¬ÁÒT9÷?_x000F_s¥ E$@ýQd1Ç_x0004_@òÉãpÉ_x0019__x001F_@Ð²oÓÿ_x001D_@@y°_x001A_çìÇ¿R^­Ìû?¸_x0001__x0005_³!@ÚÙ_x0016_yë?ðAÂ_x001A_«_x0011_@2\W¿ìæ&amp;@_x001A__x0015__x0006_¬_x001C_@	½x_x0007_S_x0013_@±ãN_x0006_ò_x0015_@X×§,_x0003_@&gt;îP_x001C_°_x000C_@_x000C_üV'_x000B_@ñõ_x0008_³¬ @{ Ypµ	@&gt;«]°ç-_x0002_@úCÐ_x0017_Oì_x0017_@_x0004__x0005_[ªO_x0012_@¼öf7_x0008_@o¼_x0019_Ç]_x0019_@@w\_x000E_¦`ã¿tÏ&amp;øÃüð¿_x0001__x0004__x0004_uCVxCV_x0001__x0004__x0004__x0004__x0001__x0004__x0004__x0004_è_x0003__x0004__x0004_è_x0003__x0004__x0004_è_x0003__x0004__x0004__x0003__x0004__x0004__x0004__x0002__x0004__x0004__x0004__x0008__x0004__x0004__x0004__x0004__x0004__x0004__x0004__x0008__x0004__x0004__x0004__x0002__x0004__x0004__x0004_Å8_x000D__x0001__x0004__x0004__x0004__x0004__x0004__x0004__x0004__x0004__x0004__x0004__x0004_`©úb_x0001_@Ì?%4~	@ük4eðã_x000C_@ðXF_x0002_G_x0006__x0006_@:b;¶¤Ýñ?p/3Øv_x0007_@5w¶{_x0014_M	@_x0014_úZ9î_x0010_@_x0017_(!Oþ"_x0007_@ò3g7&amp;	@j_Ø_x000E___x0010_@ ·ÿuEü?R_x000C__x001E_yÏ_x000C_@êñoà?_x0001_ºxµ·Ë_x0010_@itø_x0004_Ç_x000D_@ßeé_x001C_)¦_x0004_@V½E_x0004__x0012__x0002_@=ï_x001A_êvÇ_x0007_@ ±å÷(_x001D__x000B_@PÁmþ&lt;_x0010_@0¹_x0003_Ëë? U_x0008_ð#_x0001_@õª_x0013_Ë0·_x0003_@­v_x000C___x0010_Ê_x0004_@Çð±(&gt;r_x000C_@R!oÃ_x000D__x0012_	@¡ÔU©B_x000C_@¿ªG{	@Í_x0006_}Oð_x001E__x0010_@5_x001B__x000C_ðm_x0010_@_x0015_Öç_x0012_@¤xUà_x001C_û?Ã%Ó&amp;_x000F_ö?µA~¸_x0005_@_x0014_óVoÑ_x000B_@'0÷_x000D_@¦åË_x000B__x0014_@lÙl°_x0010_@[t2c:_x0002_@Ùf&gt;)Ê_x0001__x000B_@0èÃ~ãÑ	@¶Çv_x000F_;_x0007__x0011_@7QdSå¡_x0011_@¿*`MÿE_x0006_@`oôÝ_x000E_@Ä/Ñ,Ñ_x0001_@bÍÖ¶Ç_x000B__x0012_@ui_x000F_æ§	@_x0004__x0008_Bã2v_x0002_@è_x0001__x0005__x000C_TKö?_x001B_Ì½&amp;?	@=íÑÚ£,_x0003_@	uÁ«òè_x0011_@_x0002__x0019_@à¥§þ?²X°Î¶_x0001_@µÉ9?_x0013_@¸N%¢ _x0008_@_x0010_¢ôp³_x0008_@4òMß¸_x0002_@j_x001A__x0013_W&gt;_x000E_@õâ(ö3¼_x000B_@.!&gt;où?_x0008__x000F_·djû?¿É_x0005_áoò_x0007_@_x0014_L_x0005_@"ukE/_x0013_@OÃºËÂ_x001F__x0006_@Äz_x001E_ï@.û?Ð_x0019_Jv¿_x0004_@-ÔQ¯Kö	@;¥_x000F_ì	@:H³_x0002_û?°ánK_x0016__x0008_@_x0007_à_x0018_6_x000B__x0005_@Á±_x0008_RIû?¬òt0½u_x000D_@ÒE^IQ_x000E_@_x0019_{Ì_x0017_î_x0003_@Fú&gt;_x0014_îd_x0008_@e"õ_x001B__x000C__x001A_Kþ_x000E_@dä¬{_x0003_@_x0010_ÓÖ_x0016_²¦_x0003_@(oQ©[Ø	@(¯°_x0017_¹_x000C_@Îu¥æC_x0019__x0005_@HKÉW¢_x0010_@ú§]iØ_x0007_@êéÂ3È_x0002__x0005_@j«ú;Ìú?_x001D_¸ÕI$_x0005_@°-_x0010__x000B__x0003_@_x0001_f1Ö.Vÿ?Tt_x001D_ã¢å?;Ø÷þX_x000E__x0001_@£;%ÇY_x0005__x0001_@räl:¸_x0004_@b_x0011_ë_x001F_Xv_x0003_@È_x0014_(Z$_x0011_@\.eb_x0011_@@r³9J{í?üs÷±_x0008__x000B_@vÐ©_x000B__x0015__x0003__x000D_@ñ_x000E_µþ_x0008_@V¯O`å_x0012__x0016_@_x0014_{iÑÇ_x0011__x000F_@¡Ä@Õ:Ä_x0011_@_x0007_í¶_x0013_Î_x001A_@wOb»t_x0013__x0001_@çØ_x0018_w_x0012__x001A_@&lt;ùÐ8'_x0006_@_x0003_ü5G:	@_x0005__x000E_l¦_x000C_Úx¯_x0006_@Ðê½¸l_x000C_@öObÆÎ_x0010_@æá#k_x0005_@1I&gt;ÀZ«_x0007_@_x0017__x0010_ØwE_x0005_@Í(Õc&gt;­_x000D_@#_x001C_GS¾Ãû?Væ_x000F_¿_x0011_@_x0002__x0014_g_x0010_@ópí8hp_x0007_@ßzö®!ñ_x0011_@ý_x0011_aRêõ?¹ÃQÂ_x000D_@°jÒì:õ_x000E_@"dt ü_x0010_@´õ):të_x0008_@+åG(g	@¬û_x000B__x0001_jö?hÅ^ñCl_x0008_@ÍihAÛD_x000C_@Mvuçâ_x000B_@~³M=ª_x0010_@¯ú-U_x0014_ò_x000D_@èsu=_x0017_z_x000C_@m_x0003_¥Jßø?@È£~_x0013_@èÐÂÊ¾_x0002_@'%ÈH_x0004__x0010_@²Ù¤Op_x0012_@ä_x001A_²!_x0013_ä_x0011_@¼X_x001A_ _x0004__x0013_Ö¬_x0005_@ÿ¢oxo	@_x0004_6Ú±_x0002_@¸4ö®y_x0005_@T³6 _x000D_@ñ*ééàH_x0007_@@%¸ÜbJ_x000F_@ÐÈè¢eË_x000B_@æã_x0002_ª¤	_x000F_@otðÑ°à_x000C_@i$Â_x001E__x0007_@$m8gT_x0010_@ø«³xªü_x000B_@_x0010_}85SJ_x000C_@pqÐ_x0018_é4_x0004_@Ö_x0014_ØJHv_x000E_@îý}Aj_x0006_@òg¯k{ _x0007_@R0²yªã_x0001_@4ÞTÞ/_x0006_@Î=õV_x000D_@KU$9_x001D_1_x0010_@e¤³&gt;_x001A_'_x0011_@;XK0±_x000B_@c­)ì®«_x000C_@¤_x001A_ß_x001A__x0001_@Müp_x000E_}_x0006_@'_x001E_¢¿_x0003_@_x0012_U»+ü_x0008_@°|p_x0014_£_x0002_@õ!ïóñ|_x0012_@~¾B@¶Þ_x0004_@_x0006__x0012_È*©e_x0007_@ª_x000E_¢¢_x0004__x0006_@)º!ñ_x0006_@V_x000D_tc_x0013_@ßÁiÙï_x0005_@æîYí)j_x0013_@µ±ÎN&amp;_x0012_@·W¼)ö[_x0001_@Ò_x001C_h&lt;_x0008_@y `q_x0010_@ÿ}îNã_x0007_@TD[ûð?|_x001B__x000E_æî	@_x0006_|qa_x0004_@f1ð16É_x000B_@×òÂF_x0003_@¢lì_x000F__x001C_;_x0007_@6)¥a&amp;Ôý?_x001D_ÆçóÞ_x0001_@}¿q'F	@¦Àí®_x000E_@yLn_I_x000B_ù?¢éÃ_x0002_]_x0017__x0011_@&gt;j1½Ë:_x0011_@_x000B_6	I¬ÿ?!ÝÌ¯_x0001__x000F_@÷:äØjé_x0002_@Y;÷÷_x001F_ÿ?ÖFªV_x0004_@L-_x000C_d_x0006_@TÙéÕ_x0004_¿_x0003_@_x001A_+ 7_x0001__x0006_¨_x0014_@iº-~wß_x0006_@µ_x001F_ã_x0001_p_x0005_@5ºkc_x001A_5	@:|åÍú_x000C_@NÉ_&amp;_x001F__x0012_@Æþø5@ö_x000E_@ïÕdÚÿ_x0010_@_x0018_*©_x0011_êì_x0013_@0_x001E_9ÈYú?_x001B_ä_x001B_ö_x0004_@Ù_x0010_X_x001E_º_x000C_@¥_x0006_$÷¬_x0003_@ÓÃÌ_x000F_1ú?íGìéçá_x000D_@=!_x0017_íôµ_x0003_@c?_x0014_CÎ«_x000E_@9©¢ù_x0014_@-Ý¯R_x000E_@ÇGXT_Þü? òë8ÏM_x000F_@3_x0016_8K_x0013_@+tK_x0019_Íç	@­(°­¯_x0008_@¤vÜåPÉ_x0007_@ÿã_x001C_=N_x0005_@ò(¾(_x0003_1_x0002_@âÏ¢ß_x0015_Ô_x0008_@_x001E_ÿ_x0012_»_x000E_@¾ñ3H_x001E__x0012_@3°,,o	_x0010_@­_x0007_L_x0007_À'_x000F_@_x0003__x0018_wIë«w_x0008_@+ÍCëêø_x0005_@_x0013_þE)_x0018_õ?Àªj_x0017_ç[ÿ?kÖ#dq_x0018_@l|CÝ_x0019_ _x000E_@§:Ûb¬¢ö?Â¢_x0016_×'Êü?§Ö¸Õ¤_x0001__x0004_@SÑi;ø?9+î¿,ø_x0001_@-rõïª"_x0010_@¤¢}_x0006__x0013_³_x0001_@NçÇË¨_x000F_@Ú#&lt;WÏ/_x0005_@à_,,-_x0005_ã?Há_x0002_f_x000F_×_x0002_@¶_x0006_| w²	@_x000E_aÀ±_x0015_ü?m_x001B_ÂøÓþ?à²Å£^_x000B_@bÿx~º´_x000D_@F¦µß_x0014__x0011__x0006_@ç_x001B_S¬=_x0005_@ê9-ZO	@ÕBB²_x0013__x0010_@ÎêWb_x000C_@h_x0011_) õ_x000C_@¾YçtÙ_x0003_@(¦_x000E_î_x0007_@_x0012_tfA_x000E__x0006_@Ì_x0010_zM_x0002_	Wt_x000F_@åçè{Y_x000D_@V3|yÑÃ_x0003_@`&gt;Ö-¹_x0012_@¶_x0001_2&gt;	@"_x001E_BÅ¯×_x000E_@Ë:úÆ\_x0016_@¢ç_x001B_td¹_x0011_@ää=üZ_x0014__x0011_@p~__x0008_@Ýy_x0015_5_x0018__x0004_@¯¬ñ¹¡a_x0001_@â_x0004_ÿ-ê~_x0005_@@_x000D_D_x000B_Ìè?O7/ã6_x0006_@èöÆÖ_x0014__x000B_@6Ø:Ð¿	@Â_x000F_ÈD_x0005__x0014_@é'±Å_x000F_@_x000E_¦L_x0013_6_x0001_@ûbÓ_x000D_@_ó¦pAñ?Ns_x0017_dxþ?t³À_x0003_)_x0007_@&lt;h_x000E__x0002__x0001_@ë_x0007__x0005_?E_x0007_@òx_x0002_\¬ü?0·¥²J_x000E_@Rµ&gt;;à_x0016__x0007_@ÌÒÚ_x001B_'3_x0013_@_x000F_&amp;_x0017_üû?¢F _x000C_aS_x0001_@_x0003__x000C_[}@½µ_x000B_@~Ér_x000C__x0001_6_x000D_@Î´ç¬_x000B_Õ_x000D_@*Ùã¨_x0004_!_x0013_@Î xÈÑ_x0005_@_x000D_s1_x0008_@L`_x000F__x0012_Ù_x0005_@dO;_x0014__x000C_@»YjÇnÒÿ?~È_x000B_kä_x0007_@lYÎ-ë@_x0010_@¬_x000F_&lt;8øº_x0005_@Ò_x0004__x0005_½ñ_x0006_@_x000F_¹»ØÚÿ?66åS¿ª_x0004_@_x0011_V¡1û_x0005_@µ;_J+_x0012_@RÖJæþÿ_x0011_@ÌA©Î"_x0005_@í§_x0015_dïV_x0010_@_x0017_Çô[o_x000E_@(øÛ7&gt;w_x0004_@¤ÍÕ:i=_x0012_@Â¿A:J_x0011_@,Ì*¦ë_x000B_@N\íà³8_x000F_@Y!_x0001_E_x001F__x000E_@a%ÍÈ2_x000E_@¥]ÛÏ[×_x0006_@_x0010_þP_x001C_À_x0001__x0002_@@	åZ§_x0007_@Õ6Y³_x000E__x0016_y_x0002__x000C_@Á&lt;ç4_x0011_@:_x0019_è_x0013__x0002_z_x0010_@7oU©Ñ5_x0006_@_x0014_|_x0008_é!ò?Ø[pK_x0006_@ZgÕeZ_x0004_@i_x0010_ü)Àö_x0007_@Íg_x0013_c_x001F__x0008_@¤p$O_x0001_@¯@¼Å§å_x000D_@-_x0003_1;æ_x0003_@YÃ_x001B_í4_x0008_@hìÁ_x0005_@¸"ÌÁ«_x0015__x000F_@fË&gt;qÎU_x0005_@_x0014_)þ&amp;_x0001_@úQ¥å_x000E_@êÜ§¢í_x0006_@6ALÂq¶ù?ËV_x0003__x0010__x000E_@ü½¶yQ_x000E_@þ_x0008_p»L_x000D_@ðÚ_x001E_*ÛÝï?_x0016_y _x0012_I1_x0004_@!_x001D_·Þ_x0008_@O×	_x0007_è_x0006_@&lt;7_x000B__x000D_¼­_x0016_@D%x_x0006_@Úô_x0003_±½E_x0005_@lÉ_x001C_¼_x000E_N_x0012_@|O_x001D_±ï_x0001_@_x0002__x0014_çi¿¿_x000E_@VzJa±÷?¤?Jë	_x000C_@íªdâ¨í?È;=s['÷?½Ò©_x0013_Xõ?©_x0019_S:a	@¨3¶¿:_x0014_@¾Ñ-P^_x0002_@¿èH§_x0003_@5Ð=íg+_x000C_@2¦Bó_x0005_Ùò?í¡_x0011__x0012_@²÷N´ó?ã_x0011_àazqü?_x0016_ð9_x000F_@&gt;cÞç%Ò_x0011_@Z½®_x000B_âû?Zdj&lt;_x000D_@½þ¦ÎÐ_x0007_@¤oÄ;-Ð_x000E_@`l_x001D_Ö¹FÜ?ÎÝhÅâ$_x000C_@PÜç_x0006_@Bu¬_x0005_@cÄ@9k_x0008_@ ÏÒ"|_x0001_@_x001E_?_x0001_ _x000F__x000B_@Âh_x0003_¯³_x0012_@Õ¼Ã?Û_x0003_@a&amp;;_x000C_A^_x0010_@9ü7_x0004__x0001__x0014_$õ?_x0008__x001E__x000F__x000B_@±áfi(û?Í./rKR_x0013_@¥h_x0013_¿_x000D_@qX\b_x000E_J_x0010_@_x001C_HbªQç_x0008_@Ò_x001D_aX£Ò_x0004_@l;6Í_x0014_@/H Âuh_x0005_@^°ÕÕ_x001D_¤_x000F_@ùcâ·Ë_x0006_@²Â@íÞë_x0014_@ü²ÐÕ_x0012_p_x000D_@à±&lt;Ê_x000C_@]4_x0012_lùI_x000D_@ !Â×Ì_x0008_@_x001A_¹rî_x001C_Ú_x000C_@¸$,$¸._x0014_@7½¹éN¬ú?AN\±|:þ?_x000E__x000B_ÙAb_x0012_@G\Âüz[_x0014_@ÆÏ¨_x0008_@¦«K	_x0001_e_x000B_@HÒ'½_x0005__x0002_@	ä!"AÖ_x0007_@O|\û?ÁþWû&lt;O_x0011_@_x001F_éh`_x000F__x000C_@_x0017_Ì_x0017_q_x000B_@¬¶Pßä_x000D__x0003_@_x000C__x000D__x0019__x0004_2ÚÏ_x0002_@ÅårlðF	@¾Í'e_x0003_@®i7WÝ_x0006_@¦½]_x0002_@ÐIp_x000F__x0012_¡_x000B_@_x001A_b$ùõ&gt;_x0015_@_x0005_^Ã0O_x0005_@;Áây_x001E_0_x0007_@?YW~n_x000F_@é3ÃÁ_x0007_@dÀÙ~rò?hfA t_x0004_	@°_x0008_Ç_x0005_@_x0019_°_x0004_W_x000F_@}Jêu_x0005_@_x000E_]´µ:ÿ_x0005_@:Ës#Ú_x0004_@_x001C_5%»_x0015_o_x000B_@øWhóø_x0019__x0007_@'Õ_x0004_d_x0006_@±Sâ+_x001A_¹_x0010_@7Á6¤¤Ê	@D(Î_x001F_Ý_x000B_@'g/Å1_x0010_@û_x0019_ü¦C_x0011_@yà_x000E_O_x0003_@.ÂLfC_x0001_@aµRµô_x000F_@Ãr	&amp;0Ç_x0001_@öÄèË_x000F___x0007_@÷ã®_x0001__x0003_í_x0004_@dûs²T¹_x000F_@E\$ês_x0006_@ê_x000B_e_x0002_@_x001E_6Á(~8_x000B_@QòS±_x0012_@pÀ"ð³è?µd¢ªâ_x0003_@\¦_x0007_ö±¡_x0004_@Ò}_x0019_Ð{3_x0010_@_x001B_:ãu$U_x000B_@q¼á4ØÚ_x0002_@^áÞ_x0016_ï_x000E_@l)×õ=_x0007_@Q°_x0011_8«_x0002_@Lÿ¼²_x0001_@_x0013_&amp;#Û_x0014_@Ø_x0018_ïv:_x0005_@ýx.ö_x0018_å?	È_x0002_¶_x001A__x000C_@_x0002_v¯Ïã	@l­®ûÏ_x000F_@_x0010__x001A_C)!¨Î?_x0003_&gt;ÈÐu	@9fÂ9ð?½a_x001F__x0007_@_x0005_¬_x0013_û¬Ä_x0004_@u[_x000E_~Ø_x0001_@Øá[	_x001B_&lt;ý?É_x000D_¹ÍIæ_x0002_@®íÜXÁ3_x0012_@þóH#_x0003_@_x000B__x0015_ÌaÚ¨ç_x001B__x0002_@P³]_x0017__x0016_U_x0007_@_x000D_¥ÒùQºõ?þKN_x001F__x000F_	@&amp;Â0_x0018_&gt;_x000C__x0011_@*fÏÕ_x001A__x000C_@ú±ÿ_x0004_@CØ_x0007__x0010_HÝ	@-¬²ü?EWÖO5_x0005_@_x000E_IÐ3_x0013_@_x0015__x0017_ØÓ_x0002__x0008_@:c_x001C_Ñ_x000B__x0006_@dnîÛ¨_x0005_@èk{_x001B_g_x000E_@Þò×_x0001__x0008_@IaÏÛß_x0005_@¼ûi&gt;z'_x0006_@ù7_x0015_I _x0001_@ÀD&lt;J]à_x0010_@_x0008_­__x0017__x0006_@çSÔL¡ú	@_x0014_!\M*_x0007__x0012_@Óõél±_x0011_@xçD_x0002_K_x0003_@¦~g]×_x0003_@|ö{L÷_x0010_@lv ¸Z`_x0014_@üAfì_x0012__x0008_@5ÿ_x000F__x0004_@_x0002_Ýrü_x0004_@ @Þ_x0004__x0008_²_x0016__x000D_@Ze_x0016_`Å!_x0005_@Þ_ªí_x000C_@ÐKUMÞ_x0001_ú?¥ÅHÑ P_x000C_@V®L_x0013_¢Ò_x0001_@#Z_x0005_'q{_x0003_@4ùô¡_x0015__x000B_@ÜúÍT©ý?^ñ_x0016__x0018_ü_x0006_@_x000F_?f´´Q_x0010_@¼Ãè8ö?5_x0019_²_x0012_Ùãÿ?_x0001_òW¼DH_x0001_@_x0001__x000F_v¯Qü?Ì³dI_x001F__x0004_@_x0011__x001E_¦T+_x0003_@ðä$¯#Q_x0002_@_x000B__x001A_îgFl_x0001_@_x0007_¨}=_x0003_þ_x0002_@_x0012_ÑÌ¾_x000C__x0008_@_x0011_OÓÅÐø?¨¶]¨©S_x0003_@0z`_x0007_H_x0002_@CfeMÞú?³èÞd_x001A_ò?ÄBk_x001A__x0019_ê?!Ã_x000E__x001B_òt_x0001_@U9aa_x000C_@xÿsþ?i§À]19_x000C_@8úñ`«ðù?_x0002__x0005_õÝÁ_x001B_ý_x000C_@Íýëi_x0011_@ÆÕ¶ún£_x0006_@$_x0015_O¹f{_x000B_@PÂÎNUÀ_x0004_@_x0007_%¼ÊG÷?`_KÅ_x000F_Ò?ù°_x0001__x000F_ t_x000C_@¸#º°6_x0005_@Ë®ìR7¼_x0006_@Æ&amp;Tnc¸_x0008_@`§àS¶ü_x0012_@0âeNE»_x0011_@²h7_x000C_w_x000B_@h0'_x0012__x001B_1_x000B_@HfI¦_x0012_@¥åA\6úü?&amp;n¸qL°	@ã_x0006_â»_x0004_@Ïß3u_x0004_@^.4!í3ÿ?_x0011_çÙ(S_x0005__x0007_@|Ð_x0016_§«lÿ?Þð[è"?_x000D_@¤_x001B_aÇ_x0010_@ÐÇM³sç? *&gt;çÐ_x0008_@Î]÷_x001B_©æ_x0010_@=º÷}ûJ_x0008_@~d`_x0003__x0001__x0008__x0007_@6Sw_x0014_}_x0005_@ç(È_x000B__x0014_p_x000C_@¸Sl_x0003_@P_x0014__x0015_ªà_x0004_@+UåÕB«_x0014_@ôO,µì_x0003__x0014_@³NÁÔ¯®_x0007_@0å_x000F_âê®_x000F_@Ä:p¸vf_x0002_@hËQn_x0004_@¨èÈzÕ?_x0004_@¢A¦IÆ_x0010__x0013_@w|ð±è[_x000B_@ð~âCÝWî?_x0010_)^_x0011_@_x0002_uM?=ü?ªP²,TÝ_x000E_@x_x0008_pò:?_x0006_@Ï"»_x0019__x0001__x000D_÷?ã¸5ãÅU_x0006_@cIÊµz__x0005_@ÙÙBÚðî_x0008_@qxçVkZû?_x0004_½ª¥wì?D_x0011_Õ½Ç_x0006_@ö_x0018_½ñ¬_x0008_@»«_x001D_Üð+þ?_x0012_XÒ~µ_x0006_@/WP[_x0019_	@Î¹Åè\Ë_x0011_@[_x0001_.}_x0001_¢_x000B_@"èÆÞr_x0003_@_x0018_á8C÷?_x0002__x0010_À¼¤ë0_x000D_@úá£æ6 _x0003_@ÁY&amp;`´_x0010_@_x001B_sÎÔ_x0016_ÿ_x000D_@_x000B_¨_x000E_¦_x0011_@r\èîç_x0001_@æÎø?ÔMÅý_x0010_@T&lt;zß"_x0014_@æ[¢^T_x000D__x0005_@¥d_x0011__x0012_ Î_x0004_@¶PGÑH/_x0004_@_x0008_¹¥§¯_x0014_@DíbÖ\_x0003_@í@³_x0004_OW	@ç'cjxú?_x0014_ª­¢t÷?g¢b_x001A__x0008_@Õþ_x0003__x0013_	@ÐqçµûD_x0014_@s-å_x001D_|Û_x000F_@©zÖÐ©_x0006_@íuÁ_x0003__x0007_@_x001D_Ø&amp;Åòö?I*kÀÊ_x0003_@D/_x0004_zDÿ?c9;Gö÷_x0011_@Ä_x0011__x0008_¾)´_x000C_@rñ&amp;Mu(_x0005_@òfv_x0011_ç_x0004__x000F_@å,Î¨s3ò?¯Ö x_x0003__x0008_Ô_x0013_@|Á~;ý_x0007_@F_x0019_02_x000F_Q_x0007_@ú¨x.@_x0002_@·Ys§'_x001F_ð?Ý¼©"÷_x0002_@ÿâ+_x0002_+éþ?_x000C_]º±­\_x0011_@7_x0016_£Ó»	@_x001C_'Jë*¥_x0004_@HëÔ6»_x0006_@ûºB(_x0004_@Õ&lt;T-í_x0005_@~×ÜNHP_x000B_@¬£gOÖ_x0008_@bð).\	@½q_x0001_	÷_x0010_@Ä¡?¯yk_x0008_@½_x0007_ÆL_x0017__x000C_@¬÷]ÎA,_x000B_@:ñNýô?´¼ÃÍ¨_x000B_@_x000B_ä3_x001F_¼V_x0002_@g6P_x000E__x001A__x0012_@ç_x001E_NlÄ_x0001_@TøÁ_x000C__x0011_q_x0006_@ý«²mÐ*_x0010_@në_x0014_äñWþ?]t*Ù_x0007_@ Î¹KÈ_x000E_@Ú_x0015_°_x001F__x0002__x0003_@_x001F__x0007_Å_x0010_ÿ_x0004_@_x0003__x0005_í=d¢Ã"_x0004_@ííX_x0018__x000B_ _x0014_@òºöc_x0008__x0011_@EÅ¥Ð_x0003_ø?_x0017__x001E_à×Ô_x0004_@ÙñQ_x0018_gþ?çP!7ç_x0007_@_x0019_g£%ð_x0002_@quÙ®©ñ?_x0002_e»=H_x0012_@_x001E_xü_x0013_ù?_x0005_2çÕ±Ú_x0011_@·©;Uaó?×_x0014_tÐ_x0003_@®Þ	#Ãª	@: _x0017_éÖÎ_x0012_@ì8¼g¥_x0001_@rO9¥Ðã_x000F_@Ñ¸v×j_x0004__x000C_@­l©¾ô_x000B_@Ûß_x0015__x0010_@2p;U]._x0017_@_x0010_ÞÑ£¾!_x000B_@p¹Bó_x000B_@½Sití_x0012_@ö¹úæÒ6_x000C_@c_x0015_9Ò¸¼ø?înÎÙ_x0014_R_x0008_@u	¯¶6_x0007_@ZöpF_x0005_@Ú?OF¹_x0002_@¢^8_x0002__x0003_(m_x0012_@_x001D_Küþ1±_x0008_@q-âA¤Ý_x0005_@_x0001_aþT7Ä_x0003_@XAÉÒ«ï?1;_x0006_é_x001B__x0010_@ÿfLhíè_x0010_@eÃÌÚ æ_x0015_@_x0005_UVÞÓF_x0004_@Q~Kà_x0004_þ?Ns¡-_x000F_@H§«_x000B_ïî_x000F_@*W2NÝ¡_x000D_@fü0ï1£_x0003_@%«R_x0014_ky_x0011_@WS¯_x0008_])_x0003_@;r2@ò_x0003_@UÄ½Ð,áü?VSßuO÷_x0002_@î ª,ö}_x0006_@_x0013_ÖF.ü?Ü}º1_x0003_¼þ?6lõÛà¸_x0003_@_x0007_wëh_x0002_ñ	@Ø_x0002_G´5_x0007__x000D_@_x001B_È ßb_x000D_@÷Cí¢X_x001D__x000D_@Þ_x000C_Ðùöì_x000C_@_x0007_Ág*6þ?_x000C_Bü_x0014_Õê?%ì³«rh_x0004_@£_x0006_¾²ÏÉ÷?_x0002__x0003_y"yB_x000B_@®±e¾%_x001E__x0011_@ã`è±³\_x0005_@$&amp;UsÞj_x000B_@yÉì­r_x0011_@Â_x001C_ûg_x0001_Tô?nï½ÙÑ_x000F__x0012_@ ßP,Ù_x0016__x0003_@ÇßÎ}_x000C_@¿ûÁ¤þZ_x0006_@¦9â*_x0004_@ÆË¨ªÂT_x0011_@ËØÌhÍæ_x0004_@_x0001_u_x0018_)qOø?b©Iþ_x001F_³_x0005_@_x001E_Ø_x0015_¦z_x000D_@zp4Ò¶_x0015_@ºÆ)Ö	@çyAWÌ?_x000F_@üGÖxø_x0006_@Ê_x0001_uÕö?_x000C_!½Î;_x0002_@eÍol0`_x0010_@lH_x001C_ê=R_x0003_@XèS_x000F_d_x0011_@êz-ZÀ_x0016_@£­_x0010_¹øó?­ÇÈ0_x001C_\_x000B_@fÎÈÃÓº_x0013_@4_x0013_½W_x000B_@v_x0001__x001A__x0018__x0016_ø?_x000D_÷ÿ_x0005_	·_x0007_@^f@_x0005__x0008_@_x0002_ÔÃ_x000C_¿_x000D__x0010_@o2Ô_x0004_._x000C_@_x0004__x0017_Ce_x000F_@üfa_x0017_Ù¸_x0017_@Nåå~_x0011_@Al_x000D__x000E_@®þ]_x0006__x0012__x0010__x000D_@_x001D_å7MÛ"ú?xF KrW_x0003_@V_x0016_¦~$p_x0002_@©]]£B_x0005_@ÀrE_x001A__x0010_@M´§+{xý?îwÉ·_x0010_@¤»Kcb._x0011_@¼_x001A_Mµãõ_x0003_@¯Ál\=ÿ?_x0010_Wùw_x000B__x0002_@Ï¾[*_x000C_Z_x0008_@9£¨´Õ=_x000B_@A¿	Mô?)_x0001_Ï4__x000E_@_x0001_ëäÈÍ0_x0001_@ÚÑ#_x0002__x0003_@òÉ_x001B_ã_x0012_ý?Gð_x0017_÷z	@_x0013_C%ÎÆ_x0002_@ö+ÿ_x0016__x0018_óÿ?Fµ{6_x0007_@¸ÎÓö_x0015__x0003_@_x0006__x0007_ã¶n´_x000B_@ñ=Câ_x0010_ÿ?|8Ð_x0013__x0006_@Ç÷ªË¸¢_x000C_@Aí­¥Í_x0005_@jþG°'ò_x0008_@_x0007_þ ì¡_x0005_@D1jTí_x000B_@¸sd¦ÍÁ	@®;ñ¢~_x000E_@°°_x0004_Õúþ?P¸÷,_x0001__x0007_@o÷=JßÛ_x0004_@ªA_x0014_/ ã_x0012_@µ¤±\hø?ý7Ä,&amp;_x000B_@_x000E_·*À_x001E__x0002_@=¨`È_x001E__x0008_@ÉÎ{bGC_x0003_@`_x0008_qÕ;_x0003_@ Ú£_x0014_®°_x0004_@È¡B1â6_x000E_@0zÅg7u_x0004_@Yg_x0003_Q_x0007_@BMÌØ_x0005__x000E_@þ=8R_x0001_@Ì	_x000F__x0002_~_x000D_@ _x000F_eä9_x0010_@¹¿ÿ*G_x000B_@§	Ä_x000D__x0013_Å_x0008_@}¨bñÑc_x0008_@milt_x0011__x0016__x0017_þ?Càr±à_x0006_@§7§.ÜI_x0016_@ú6ä"Â_x0012_@_x001C_¡Z®¾o_x0010_@ëöÑÀÑs_x0016_@¿2@÷_x000C_k_x0005_@ø#½üÚõ?¤aâ÷÷f_x0002_@/;_x000C_°W_x0006__x0008_@_x0011_à_x0004__x0017_§?Ê_x0008__x000E__x001C_ù?no	ý?È_x0005_Àét_x0011_@y®W_x001E_ß_x000D_@çÚnE_x0017_´ÿ?³Üü÷Ü_x0010_@¯Y£_x0007_T­_x0001_@sÌ¿{À_x000F_@, k_x0003__x0019__x0003_@¬!Ñ'Ñ_x0006_@ª¤¶Òù?Z_x0010__x001B_~Cl	@ý	gÍõ_x0007__x0013_@Ó`+ißI_x0005_@ÆÒ_x0004__x0014__x0006_@Ç_x0013_:?)_x0015_@Ucg¹Æ_x0005_@Éè¯L5_x0002_@_x0002__x000B_Å?úÝ_x0007_@öcd¹Ï _x000F_@ÔáCÆsï_x0010_@_x0011__x0012_ÊäûÆò*_x0011_@Å	%H\^_x0006_@'ë5^_x000F_@ab_x000D_^)M_x0004_@½^"_x001C_WY_x0007_@ú¤a,__x0012_@¬Õ¸í_x0001_@_x001C_gûÍÂÏô?lEmÖ_x000F_@L¬çºÀ_x0006_@=L¼\îÂ_x000B_@¥±_x0014_×G_x0008_@Mx\5~Í_x0002_@+ý_x000C_ÎÙ£_x0003_@¸AI8_x0005_u_x0010_@´ùÚ&amp;_x0011__x0019_@ð_È9&gt;»_x0008_@'_x0010_ÿt+_x0006_@&lt;]I?ë_x0004__x0004_@ªTClð_x0004_@fË"/½_x0002_@sÜâl¦_x001B__x0004_@­~_x0013_3_x0016_µý?hænA¬Ú?{_x0015_pý7_x001D_	@y¼½åe[_x000E_@"_x0001_R ;'ý?ÿÎ&gt;ÖÝð?yTÈ®¦_x000B_@P_x0006_H~Ü	_x0004_@åeÛ_x0005__x0001_@ôçî±_x0001__x0005_¬_x0018__x0008_@"_x0007_s#Iú?°îØr&gt;_x0011_@.ÛÞ(Ñ_x0010_@ñ6&amp;_x000D_@XTZ&lt;È_x000D_@ ÇÒÚ&lt;_x0006_@ò|_x000F_kÛ_x0008_@Fè7èY_x000C_@~A__x000B_¾à_x000E_@±¨Á²&amp;_x001B__x0006_@Ä_x0017_pÆ1ðý?hÃ_x001A__x0004_³ù_x0003_@	ÉÅ	@¦Þ1Ê©¥_x0010_@wBp¡{_x0002_@'AßßåN_x0004_@f~±)Üf_x000D_@ü#_x001E__x0002_@Ö_x001F_®{Ï_x0003_@1¥i_x001B_ç_x0013_@â#êò¼_x000C_@eLè:*_x000E_@Êl^_x0001_z_x0015_@{&lt;¿$&gt;F_x0010_@N_x001F_ *oª_x0013_@_x0002_ôîe¹_x0007_@M&gt;wµ_x0008_@b&gt; `¸4ó?lðÀfê_x000F_@c´:ä_x000D_@ø:ñyËæ	@_x0001__x0011_¥æ k%ìô?ð!¯±¤(â?øæç¾ó?t.æ_x000D_@/©e¢þ×_x000B_@2Q§Ó_x000E_!	@ç»_x001E_ìÔ_x0001_@jlÓ_x0010_@_x0014__²èÊ_x000E_@_x0003_ÊË_x0005__x000E__x0008_@_x0018_se»_x0008_@X´_x000D_$Lý?G=í¹F/	@k_x0013_Ï_x0015_Çû?Á}¾Aå_x000F__x0007_@kj·_x0019_}_x0008_@ç_x0017_4û8_x0004_@8¦Ö:/[_x0015_@+_x001A_i¯_x0007_@à"_x0014_«d_x0003_@_x0003_³+2	@¡ö8Íåæ_x0005_@X0õ¢°_x0001_@ôÈàüVq_x0008_@_x001C__x000C__x0017_¶Ng_x0007_@=K_x0010_Ó&amp;_x0008_@4¯ÂÅÅå_x000F_@ÑN_x0016__x0002_@»Kýzd,_x0008_@Ê'n,_x0007_@+Q£_x0006_Ö_x0012_@u³_x0004__x0005__x0008_l_x0007_@ê.!æ+{_x0007_@°ÈÅ¹Ü´Â¿ä\Öx^ê_x000D_@åöå#ÆØ_x0005_@;;T1mR_x0008_@Ô`LëÎ¬_x000D_@8_x0018__x000F_-p_x000E_@7"Aµã_x000C_@fyû_x0006_@	@áÒ_x0001_çêN_x0006_@Ú±__x0013_ù_x0005_@!ô&gt;Ö'¦_x0008_@Kq_x0013_%cý?©_x001D__x0017_h_x0015_A_x0008_@Ö_x0011_òu!_x0002__x0010_@ uÂ?`%_x0010_@®_x0015_H1[_x0012_@ÕbË¸s¡	@¾íÀ±¯ä_x0003_@l¡Sn_x0014_@_x000F_ö¯Sù?Ù¥_x0015_~3_x0003_@ûr¡££_x000C_@´´_x000E__x0013_C)_x0002_@R^_x0007_VÏý?*»µWèí_x000E_@ÉÁm~ÌÄ_x000C_@¸oÉ_x001C_Ð_x0017__x000E_@_x0002_0_x001D_ÁÀ_x0008_@/ÎJb_x000F_Â_x0010_@v;êA_x001F_ô?_x0002__x0007_¯æÜ7ù?	3üÍ_x0015__x0005_@_x0017_i_x0017_-ú?æ.uùÕ_x0012__x0004_@_x0004_	óCeG_x000E_@°Ó1ðªv_x0002_@Éy=à_x001F_ @n$Ñ6PÄ_x001E_@[(å£_x0019__x000D_@^I¥Á¿0ô_x001F_`Õ?R:_x001B_±_x0018__x0008__x001A_@_x001C_&gt;#)º8_x0001_@æ{_x0011_@_x0003_@Ø« =2_x0018_@ÿu_x001E_vTµ_x0014_@Â(=àFº_x0003_@`Î)&gt;Fç¿_x0018__x0018_×8º#@_x0018_aà¡_x0004_#@ìôÔId_x0007_@Õ6iôÎà_x0012_@ôfÖ		Õ_x000C_@_x0001_óÃ_x0001_~_x0004_À¬W/¬aó_x0007_@_x0002_³pÎ(øÔ¿³e/âk÷_x0011_@m:ó±_x001C_}_x0011_@_x0004_ÍÎ#@"î§_x001F__x0004__x0006_@0çÄC_x001B_@µü_x0005__x0008_ðò?Abt_x0017__x001D__x0018_@se_x0001_ÚU$@_x0016_ÏûB_x000D_@_x0013_i\_x0014_V¬_x0013_@_x0003_5&amp;U4æ_x0016_@ç»_x000E_R"M_x0016_@¥c(Õ_x0017_@_x0004_;7"*_x000B_ÀÆÔ(ö_x0017_@ÈKÏ¡È_x0003_À_x0016_³&amp;÷_x0018_s_x0011_@q_x001A_SÓ¤_x0004_@XlG±k_x0008_@_x0013_½±_x000B_­Z_x0002_@¨ãc]ûMù?ÄÅâÄDa_x001F_@¹_x0007__x0013_óW0_x0019_@ç;'Rà_x0016_@ÜXÿª{ªù?¬7¬ÏZa_x001B_@¼öH_x0014_v_x0010_@TÌrFE_x0008_@_x0018_¦.çÛ#@xÄ9_x0013_L_x001A_@ñørµ3'_x0013_@Æ»B_x0010_´_x001B_@ 5Q$ê¿½×R§E_x0016_@Ê_x0006__x000E_R_x001B_@_x0016_·°Î_x0001_@Î?Æ_x001D__x001B_7_x0010_@_x0003__x0004_Ü_x0008_m_x001D_ªµ$@_x0002__x0001_¬ï?¼&lt;Qceâ¿ÆÝA_x0003_ @ÆüäÝ_x001D_@_x000E_Î5Wt_x0012__x0006_@ßô­_x0014_±/_x0016_@Ï&amp;L-Ä_x0013_@@{ùpz4_x001F_@1Üà[¿_x0016_@ä_x001C_ b_x001F_ä_x001D_@_x0013_P_x000D_ÄTÌ_x001A_@h£2Y¿c_x001A_@Ð¾LwÔ_x0010_@©pËù¶"@_x0018_+Tèª÷¿Ãéñ·_x0013_@ÕÒë_x0012__x0002_@T_x0012_÷×è_x0010_@UB±6Ït_x0013_@«¶7é&lt;_x0011_@9Ã"oí? v+½Øe"@"çÞeú¦ @xì~y¹_x0012_	@ +¬×!@ª_x001A_5]{_x0013_@Qìq´w_x0019_@ÂãJ}×_x0010_@_x0011__x0018_#§_x0016_@hpÈ4¢é?ºâ_D_x0002__x0007_Æ_x0003__x0008_@í}U_x0012_õ_x0002_@ç±Ø|)¤_x0019_@õ¶_x0012_7µ_x0007_@ìr[YÅ_x001C_@\tXPÜk_x001E_@ìÐÕ|_x0013_Í_x0008_@ÐZúèÍä?ÞU~¬î_x0013__x0013_À÷­ªÏ*!@b_x0005_ä¤Íý?Û*Ôa_x0016__x0017_@_x0006_gc _x0012_Q @uôñí	@`_x000B_³Û¿Ô1&lt;G§_x0004_ý?Èn¤+u4_x0012_@¸Fóyü_x001A_@_x0006_ÿ@_x001F_@0n_x0014__x000D_Û_x0013__x001B_@ª8RZº_x001E__x000B_@ÝÐîïë_x0008_@0¾ÊL*N_x0017_@_x001B_f°	M	@kG;i$@Ù{û_x0019_6_x000B_@§%A_x0011_@Î_mþÖé_x001F_@§è²*_x0017_@Öe×_y_x001E_@{ðÖ§_x0001__x0007_@Q$oQ¯M_x0010_@_x0007__x0008_P·_x0011_3ûü?þ~MìÓt_x001D_@_x000C__x0004_ÀC_x001A_¾_x0015_@T±äg_x000B_@_x0004_«_x0015_Zï_x001C_@_x0018_ÑèµÓ_x001F_@à¸CÕ_x0014_@z_x0019__x000D_ú»_x0002_@¶÷E[%@_x0010_Otz¸lÖ?Dp_x0014_Rf(@ê7#ü¯C_x0005_@°ß¶_x0006_dï¿ö-_x0005_ã+~_x0003_@P½_x0016_F_x0001__x0016_@þÐµP÷Õ_x000B_@ªöÇ¡	_x0010_@_x0004_µx]¸_x0011_@_x0011_`sÀ0!@®_x000D_ù_x0012__x0003_@6Î_x0016_\±_x0019_@èo´_x000E_Qõ¿U¬_x0007_xj @ªÉ_x000F_çðgú?çô{eä#@P_x0013_ä_x0019_QÖ_x0014_@ºCâ«F³_x0007_@JÌ_x0008_-_x0005_@à&lt;°eþØ¿wänsuI_x0016_@9DÁò_x0012_@Þ³Ë_x0004__x000D_Ûà_x001B_@ÑZ½_x001B_@¼"@ÖÍôðù_x000C_@_x0014__x0002_kõLN_x001F_@òWôlc,_x0013_@Â4ß_x000B_Ã6_x0019_@_x0004__x0010_Â_x0012_k_x0001_¨¿Æ.ªÜ_x001B__x001B_@_x0016_»þ;¹J_x0004_@t=_x0014_áR_x0014_@*_x0019__x0007_ _x000E__x001A_@_x000F_j´ø#@¶6_x000E_c_x0014_@$_x001B_Uq_x0019__x0010_@ï_x0014_n²_x001A__x0013_@´xýÓwC_x0006_@¦_x000F__x0005_Oò_x000B_@_x0008_Ìzí_x0001_"@_x0007_Õ_x000C_Ääe_x0017_@®ßÜÿ]Á_x000E_@?ÕLñÑm_x000C_@Ô_x0018_-_x0013_5_x0017_@ý_x0014_àÄ_x0003__x0013_@ëKÝ_x0013_t=_x0013_@ß_x000B_Àã["@Ä_x0002_]±Û_x000B__x0008_@¸²	Ú_x0017_@ÿÃ]QY_x0018_ @}dÁOG_x001A_@_x0004__x0008_§/Ðj}¿_x001A__x0002_¸Ì`_x001F_!@¨pà_x001E_@_x0003__x0005__x0007__x001C_ã¨0b_x0011_@µJºÖjJ_x0010_@7N_x000E__x001F_y_x0002__x0011_@¾?±ì_x001C_î_x001A_@Êz_x0010_q_x0001_@¯ìL,Ça_x0012_@à _x001F_°_x000B_@_x0008_} DçËò¿&lt;V_x0015_Mì¥_x000B_@³«ãÒ_x0010__x0007_@Ê&gt;Ä#§:_x0008_@l¼¦Ínó?_x0014_°huÑ_x000B_@íë«fÒ_x0001__x001D_@e°_x000C__x000E__x0017_@Q._x000C__x000B__x0018_@P+Þ²_x0001_@|¦_x0003_«ü?Äâzf_x001F__x0003__x0018_@éhÊÒÚÜ_x000C_@]]_þw_x0004_@Ì,=¡_x001F_@h¨üL¥_x000F_@ÎçÎ&amp;eþ?æeBÿbÅ_x0014_@kz]_x0013_"@$ôå_x0001_÷_x001E__x0016_@ø¶_x000D__x0018_÷Ä_x001C_@héÊÌL_x0011__x0016_@ª©	û_x0012_Õ_x0016_@§¡Ìw_x0014_@¥_x0018__x0019__x0007__x000B_ _x001E__x0005_@Plî&lt;Yá?êGOÐ%Æ_x001A_@?	øWot_x0005_@ ¯_x0016_E_x0001_^ô¿¡ó¯bi_x001A_@I38í__x001D_@¯I_x0018_O&lt;_x000C__x001E_@T_x0003_¶¢_x001B_"@_x0008_¶nÓó+$@xL_x0012_µ_x000C__x0019_@ÛÆÍ½ê_x0014_@Ng_x001E_ç_x0016_@&gt;_x000F_Í{Áø? Z7¥Oß?hÌ9_x0008__x0006__x0006_ÀêJ2?Âë_x0011_@ÇÏf_x0011_@ÀV)Ý&lt;]_x0017_@f¼0_x001F_@&amp;M³x_x001F_ù_x0010_@&gt;Z½¶¢¶_x0017_@!e¯Ìùî_x000D_@Bõ§9_x0008_)_x000C_@B½ÚÕ_x001E_@×6f$_x0001__x0012_@Âë+Ó_x0011_@_x001F_,Ùzä_x001F_@_x000E_æö«nñ?ðÛ­½1_x0016_$@&lt;_x0002_õëÀ_x0011_@@ÞH_x001A_ú_x0004_@_x0004__x0008_¨iÚîÉP_x0019_@b_x001C_9Õ©û?S×$"_x0018__x0012_@s_x0001__x000E_pÞ_x0013_@ð3i	òë¿ò\­_x0005_Ãð?ò= ¯èô?éa~ôï_x001D_@_x0007_dz H¹&amp;@_x0018_ìÌ_x001D_91%@_x000D_o»Ï_x0010__x0013_@Ø¦ôkE_x000E_ô?èrñuå_x0003_@_x0012_êQ@ä_x0011_@_x0004__x0006_gé£p_x0002_@Y1¥:n&amp;#@â"w_x0005_t_x000C_@ÃôÖ	$_x0014_@ 0C_x0004__åå?_x0003__x0012_êô-î"@p¶p, ä_x001A_@z_x0017_«_x001E_@_x0010_É¾¨Ô3'@¶ÛV U_x001F_'@FIÄèõ _x0007_@Þü?¨á_x0011__x0015_@píºïâ_x0014_@t;¥_x0006_×P_x0003_@Båµæ~_x0014_@om½§×+_x001C_@û_x0016_IOÛ_x001D_@8Ð_x0005_þ_x0001__x0008_/uô?:·r°ÍÍ_x001C_@¼_x000D_R_x000E_íþ?tÍÈ4ªBÿ?ã,Í _x0008__x0014_@_x000C_"m_x001F_0_x0010_@TXã/ëK_x000B_@@bZc\®·??W=)á_x0007_@4K_x001B_Ä_x0008_@,Ø_x000E_m_x001A_k_x0018_@y_x000C_««_x0012__x001C_@øÝ`ì_x001A_@!%+_x0002_è_x0018_@à_x0002_&amp;ÊÐOÌ¿Òö_x0018_b³Ð_x001D_@_x0012_·&lt;¬ ­_x0014_@W}2¦Á¤_x0017_@_x0010_ð~þ÷$@Æ_x0012_Z^Ý	@ê_x000E_KR_x0003_8$@çOôñ @dá|_x0014_(_x001D_@º_x001E_NxnÓ_x0019_@ë_x001B_Áø_x001F_Î_x0006_@_x0001_+Ce«"@x&lt;gÊþ?W_x0005_å¶_x0019_@0PîWþ?2`WX(b_x0005_@V£7_x0013_×\_x0015_@^r/_x0004_ç_x000B__x001F_@_x0002__x0003__x0010_X_x0008_+¾_x000C_î?àÚØ®«ZÞ?_x0006_rWäNU!@_x001E_æò8]v_x0003_@»_x0011_ÈÎ_x0012_¾_x000F_@_x0003_²DL%ê_x0012_@¨t¤}¢-_x000E_@_x0003_H9áA @"_x001E_Ôà @_x0002_Ì6Íxx_x0010_@xO'¨¦Ôñ?nÎÍ®_x000F_@z_x0001_¬_x000F_´0_x0014_@d'_x0018_0C_x0010_@K¥_x0019_!ý_x0019_@b_x001F__x0004_V*_x0010_@{`zN1_x000C_@_x001E_&lt;ÙâR_x0003_@_x0002_K5=ÍAû?pÚoH%@&amp;_x0002_i¾Ø_x0011_ @ +_x000F_&lt;;Ìã?_x000F_oP6_x0014_@=_x0016_Î_x0018_Ôâ_x001C_@®_x0010_w&gt;+"ü?ö_x0003_ðÖq"@ìLìÚÎ_x0013_@-_x0005_Ý 7e_x0006_@jGì?Ce'@nqÆ_x0011_AÌ_x000F_@5@¾  @_á_x0013__x0001__x0003__x001F__x000D_@÷äÎ§ÆÜ_x0016_@øÉ_x0011_]~U"@$ÉG'Zø?-Õßø @ _x0008_uù_x001E_@0¸_ÒÇ_x0011_@n_x0002_U_x001E_X_x0017_@$;Õ@¡#@p)c¯_x0003_BÚ?_x0010_·gã÷?¬Áç_x0010_²k(@ÏN0ù_x0015_@¦Më5_x0015_@É_x0001_Ì_x0004_^r_x0017_@"Ô^k¼%@Z8sÅZ²_x0017_@ôW­_x0017_@._x001F_°æß÷_x0018_@ä¤®µÛ_x0002_@_x0010_M°ï%@(ÝL%æx÷?3_x001C_]Ü{_x001F__x0011_@®_x000C_I_x0019__x0016_@ÞKØh_x0002__x0014__x0018_@_x0014_Ø_x000C_ñ_x0003__x0007_@@¥«&amp;BÞÅ¿°M LNè?ê@æ¤F"@D_x000B_»àóG_x0014_@P_x001B_1&gt;f @ _x001C_í&gt;_x001E_ù¿_x0003__x0007_÷"i¿Lþ_x0016_@å]Ô_x000C__x000B_@@¦_x000F_qÑë?m\,Úi_x0002__x001F_@anq_x0010_u_x0011_@1µ=ÕH_x000E_@0PîÿåD_x0014_@xøß×_x0004_ _x000E_@ìä Óñ @öo zËÿ?/_x0001_lÇ,_x0019_@wß_x0006__x001F_ú_x0014_@RÐ9Ì;_x0018_@K¥_x0001_~Ý_x0011_@ñbRá_x0005_ @_x0006_¯1Oz¯_x0008_@_x001C_e8=d @_x0015_s1O_x0002_@Úh5äÌ @Å&gt;_x001F_³&gt;_x0015_@d_x000D_!|º_x001A_@Ô_x0006_Y}lÑ_x001A_@_x0004_IíÌ!@_x0003_KÓw_x001B_¨­?iC½aéd!@J²þL6W @_x0016_öX_x0018_¨!@À}¤¿._x0017_É?óßnx²_x001A_@Ç¡_x001E_G£!_x0018_@@kcïÒ?ïÖÿQ_x0001__x0003_ÆÙ$@øÅ£Æ_x0012_@T6nÐß_x0017_@kö&gt;P_x000E_@ õÝr_x0015_ö¿ã2ÕWcñ_x0014_@ _x0002_°+ÂÜè?"tãwL#@,`Xz_x001C_@ì(ô;ìº!@éëKð_x001B_@¾Ê2´_x000D__x001B_@]»n_x0015_Ó_x001B_@wNõB_x0018_@c¸D_x0013__x001C__x0015_@_x0015_^«§_x0006_"@&gt;ßûm§¡_x001D_@)6«v_x0001_j_x0012_@&amp;[_x000F_/_x000F_@º_x0015_&gt;Ô_x000C_  @PÔâëMR_x0007_@d{_x000C_¦_x001D_Bñ? Î¿FG'_x0002_Àu»_x0001_T_x001D__x0014_@C(ø±¯è_x0019_@&lt;¡Ùò0Þ_x0005_@_x001D_6_x000F_¿FÓ_x000E_@XfÀàz_x0015_@ "N]ý¿_x001C_ôÝ°¯_x001B_@_x0010_G _x001A_@_x0014_óp¾4_x0013_@_x0004__x0007_êz¾°K_x001E_@ç@èmd&gt;&amp;@4_x0003_&gt;N_x0002_ð¿_x001F_Rªz_x0019_@´,ß	©!#@ì))XòÒ_x0013_@úX¹°M_x001E_@ÜÃ½ûË_x001B__x0004_@^&lt;VÝgW_x0018_@Ù^_x000F_uË%_x0017_@rÛ#o_x0008_@étZ;u &amp;@Øê_x001B_ë_x0007_@_x001B_ZM_x0006__x0011_@E)Â8"@V/_x0014_IÖ_x0007_@&lt;+_x0002_JA_x000F_@W¨iT_x0001_@_x0018_4ÚÉÞ!@8r_x000B_d_x000F_@°(JÝPØ?8Ø_x001B_¨bÛ"@ß»ÝÃEµ_x0002_@`{Àòé?_x0016__x0008_£tºl_x0004_@Îg ù_x0007_O_x0006_@ú5Gy¨_x001E_@bõù_x0017_¯_x0005_@´£_x0006_jøù?"3_x000D_ù¹	@_x0017__x0011_T_Në_x0015_@Âôß_x0001__x0003_P®_x0010_@tÓé1"#@~_x001E_H{%@_x0003_ß3_x000C_s~_x001A_@Ê¸}$	_x0012_@ph_x0002_L!¥_x001D_@Üó[æù_x001B_@hVYÑ¡|_x0012_@²·Dò=_x0004_@=ÓÝn_x0008__x0016_@0CÀ+©Ãà?¶òÛ_x0011_÷/(@:_x0012__x001F_·±èú?(Ð_x001E_F|_x0011_@±.UË_x0011_@_x001D_7ýLj_x001D_@Räõi3_x000D_@_x0010__x001B_è©(_x0011_@äµ»óm_x0007__x001C_@_x001C_qÂ_x0019__x001E_þ?ÑìÕ@öÄ_x0017_@¢ZÍv_x000E_|_x001F_@ø(Ëw_x0016_@êm#E_x000E_@_x0018__x0011_[_x0002_Ð_x0019_@üd_x0010_ñÚê_x0012_@_x0001_Bú_x0017_½¿½Õ_x001D__x0013_3_x0012_@6ß+_x0015_ÞV_x0014_@_x0004_î¤é_x0008_ÀN_x001F_6s_x001C_@X%F_x0004__x0015_@_x0002__x0005_6_x0001_Nè%_x0015_@Õ$é²1r_x0003_@`_x000D_v_x001B_ªÞ¿D½È0ç÷_x0016_@Õ&amp;3_x0015_B(_x0016_@Dÿ_x001E__x0002_!@ÃNÕâF_x0011_@ÊîðÚ_x001F_@_x001C_û_x0019_¼¾_x0014_@!ÇÜèÀJ_x0013_@LJKUò_x0013_@\Ü_x0011_Ü:#@ô_x0012_1²_x000E_@B¿W¥_x0018_@¹óæ_x0002_ú_x0012_@§µ{Uÿ6_x0004_@t_x001D_¥%¯_x0015_@^Â0®óÙ_x0015_@Iêá4[7_x001A_@ZÖÐXb_x0012_@ñVD¬õ?à@`öÏÑ?àÖ­4Xu_x001E_@ª_x0016_Õ_x0003_ö¥!@þçó³_x000D_@RÔsár!@S^*·Ñ_x0012_@_x0019_hÖs4Ë_x0016_@Ãü%J!@_x0005_M_x0005_Â_x0019_@2øÉÍFó?¼Ê_x0004_'_x0001__x0002_¼_x0016_ö?Á«l¿%_x0012_@Yà_x0008_RI_x0005__x0001_@¤$Z°ë @öL¹_x0008_H_x0012_@Ü_x000C_Rï_x0002__x000E_@`5_x001C_Zî½Ó¿^_x0008_C[Ê_x0010_@Æ£_x000E_p_x000C_!@ÿ_x000D_b5ñ_x000E__x0012_@à«{ÁNF_x0015_@_x0012__x001D_,t-u_x000E_@§I­+æm)@(_x0010__x0001_ã_x001A__x0012_@ô~{¡È_x0001_@-ÈðU_x0015_@Ý_x0011_?í«ô_x0010_@_x0013__x0008_uq_x000B_@äFÝÕVh#@Âû¬LÅc_x0015_@_ÿ_x0003_i_x000B__x0019_@ÀbM_x0008__x0003__x001C_@ø8_x0007_k¶çñ¿_x0010_-ypÄç?¬¶æò=_x001A_@ ÃfóÒ}_x000F_@_x0001_&amp;_x000F_Ê&gt;³¿°x[X+M_x000C_@ä*_x000F_þØ_x001C_@öì_x0006_[?y#@%ö¡_x0013__x0019_@rO,Ô_x0019_v_x001A_@_x000B__x000F_¥_x001B_óÞ!U_x000D_@_x001D_wÚá_x0003_@_x0010_ èuLH_x000B_ÀóD³_x000C_¶_x0006_@uìdD_x001A_Y_x001C_@,_x0007_|_x0014_@&lt;_x0014_ÉB_x000E_Ã_x0018_@ø}úC-"_x001C_@_x000E_¤^_x0007__x0001__x001B__x0011_@(ø_x0011_«2¸_x001F_@*¶(Ê_x000E_)@sZZ_x0005_¨_x0006_@¸\;4º @Ð½=Õ_fá?Îñ\ù¢_x0006_@ßk[àÆ!@Ã}èÙ_x001F__x0004__x0017_@Å_x0012_eÔq_x0015_@ê9hò¨óð?¿à	@¤_x0006_¿"u)_x0018_@Êi)_x0014_ð_x0019__x0010_@ü ovQ1_x0011_@Ô_x000F_Òðñ!@mB²u_x0012_@X[M,_x0008__x0001_@Þ_x000C_õh_x0006_q_x0007_@_x0017_yt¹íæ_x0005_@_x0007_]_x000E_]ý?_x000E__x0016_ìå_x001B__x000F_@X_x0002_&lt;'ý?%ÜÞs_x0003__x0005_û* @_x0001__x0019_¶§Ñ_x0017_@ÎUýQÀ_x0017_@_x0003_p_x0001_P_x001C_Ý?Z÷·C²Ü_x0018_@_x001C__x0002_¾}MY @jF(æþß_x0015_@ËbTªØa	@³*TÜi_x0013_@þS×À_x0018_@OY9§Ý_x0019_@ÃyØ¢9_x0013_@=£+K_x0018_@_x0010__x000E_î±7O!@±.HW¨ó?c1_x000F_EñÌ_x0014_@¨°°_x0017_¥Ò @_x0005_?Â«P_x001F_@-V`é2&gt;_x0012_@ß_x0001_#¸¹_x0010_@·+ÖOµ²_x0012_@¢éþß_É_x001D_@_x0016__x0019_:à&lt;_x001A_@_x000E_ò®i_x0010_@_x000E_0ñeçÖ_x0004_@""ó7åµ"@N_x0006_O0mÝ_x0014_@ì^ep« _x0015_@Wß_x0006_Ú"@_x0019_KKø;·_x0012_@ÊEEYË_x0001_À¨ù­W_x0006_5!@_x0003__x0004_®õë&gt;Nm_x0016_@	ReH\_x0010_@¼Ú_x0008_#^¬_x0011_@·Ú)´$_x0019_@Âê[§_x0014__x001B__x0017_@;£V_x000C_ðÄ_x0010_@ÏéFØ_x0018_o_x0012_@_x000C_CÜ®·_x0007_@%_x0006_uMã_x0006_@5Xdáã?«©»Â@J_x0018_@ÝA_x0008_ó_x0002_@eÔA)@÷b©ª{_x0018_@E_x0001__x0015_m_x0011_@µX½°åÃ @_x001C_1_x0005_@|&lt;_x0014_@$(j¢øÿö?_x0015_Þi!A_x0013_@ÉÀ_x0017_6	@I_x0012__x0003__x000D__x0007_H_x001C_@ù´¡¿ÌÈ_x001F_@Gßu¡F_x0019_@Ê_x000F_á!@¦_x000D_&lt;¿_x0013_@äÑÃ":_x0018_@D\E_x0019_ò?isU ¿_x001B_@_x0003_4_x0014__x001C_Ô»?Æ_x0017_ô_x0017_ê¹_x000C_@_x0004_&lt;¡õ§ö_x000C_@_x001A_}sm_x0001__x0002_;_x0015_@_x0003_R_x000E_+Ë7#@?!Û²]!@_x000C_ÓmØþ_x0018_@_x0010__x000D_¸ÄÓú?+u,ëV_x0013_@¬£t÷`_x001C__x0019_@ôíºK;_x001C__x0006_@¸a&gt;êc¼_x001C_@ýq7Gí}"@&gt;ä:Ø|_x0008_@ç".9X_x0008_@ÃJ[óGÐ_x0015_@Üs=Èóø_x001C_@O8ÿê_x000D_t_x001B_@Ð^Ð_x001C_í¿|øsÕË/ù?ØM¥_x0005_Xfî?µ/í`PO_x0019_@rhâJÝG_x001D_@ªBdùh_x0007_@ºf´4î_x001A_@½°$&amp;z0_x0013_@ Þ\&amp;æ¹Ð¿¸Í¶â&amp;@(¾_x001C_Ï_x0001_@_x0014__x0018_´__x0004_@=RcC_x0016_@?!¨!@´üVâ_x0010_P_x0018_@dkvëT8_x0016_@~d#çÎ_x001E__x001A_@_x0002__x0003_(_x001D_V§_x0019__x001E_@T-Ú©_x000E_ü?Æ_x0013__x0002_	8_x001B_@D`_x0001_8%@j f]æC_x001E_@kà@Ø-Å_x001B_@:Xãö·¶_x000D_@®áªÜõ}ð?¦xT`×h_x001C_@òÞæ_x0017_@_x0012_Ã_x000B_gRsû?"¦3ºå_x0013_@äÕÆ¥_x000E__x0010_@´WQ®_x0008__x001F__x001C_@Mêù[â?t:aO_x001B_¤_x0001_@ÉF"º]_x001D_@´×hÇé_x0004_@í×êób_x0013_@¼l=ÐM_x000F_@Ø&amp;cö?·_x0019_æ$@5½N¥±_x0015_@PU_x0014_©ÚJ	@6_x000F_ÕZÜà_x0010_@¢n¯A±_x0015__x0013_@âc{-)_x001F_@_x0011_ÿÝõ_x000B__x0015_@á_x0017__x0003_qFª_x001F_@\§#©_x000E_@´dsFôö÷?°_x0015_þO_x0005__x0015_U5_x0010_Àì36¬_x0011_@v9Ás&amp;"@_x0005_Ëdnß_x000B_@_x0008_ïcYØí_x001E_@	ø©l_x001C_ß @ºW_x0006__x0011__x0004__x0002_@_x0017_ùUüP_x001C_@^ú&gt;H__x0018_@°ÇUZî_x0015_ç?÷¾ÛjÏï_x0019_@$Lv[ä_x000C_@_x0013_Á¡Z_x0016_@+DrAg_x001B_@@I¾ñ_x000B_+_x001B_@¸0ö¦)2ú?ÎýqoÊà_x001A_@S_x0012__x0013_;2_x0010__x000F_@`_x0012_²&amp;ñ²ò?_x0010_ê3Æ9å?ÎæÏzø_x0001_$@Q%Oôè_x0007_@ìzöè3	@_x0005__x001B_³ö?Îö?´Â_x001E_kÚ!@$_x000E_xï_x0003_@V¦N÷ßò_x0018_@K&gt;r¹¶¯_x000D_@ñ_x0008_ìñÃù!@´Ö³_x000C_íâþ¿Ùh¸_x0008_@ÀÁ_x0014_ ­ì?_x0001__x0005_¿Å^½ò_x001F_@¾(6"¢?¦" °ô_x0008_@kAæ_x0008_9©_x0019_@Ã_x0007_ChÖ¡_x0014_@L­Å&gt;!@_x001C_"$X¹Ú_x0001_@_x001B_ùúçt_x0007_@¨øõ!_x000F_1_x001D_@Âc__x0007_Ó!@Z_x0016_Bdñè*@Ï«_x000D__³_x0003_@¢_x000C_ÿnnõ?CÄ¬£_x001B_­_x0016_@&gt;uò_x0006_7: @¿	¡ A_x0013_!@^;Åi*@D_x001E_'_x001E__x0004_G_x0017_@_x0015_4D_x000F_Z_x001B_@¢¸ÿÙ(T#@bûu Òw_x001C_@ÆÔ_x001B_ßÚ8_x001E_@EÇ­i_x0016_@-y_x001A_¤$@-éþF_x0012_@ø $zîz @Xeðh/"@¾&amp;[Âø_x000D_@@_x0006_P;L_x0002_@jÌÿ+_x0014_@_x0016__x001A_Füz_x0001_@@ÚÖ_x0003__x000F__x0007_õÎ?ì¬É(_x001D_«_x0012_@HÞ_x0016_Ðæê?(2_x0008_u^T_x0012_@ÏÁÕf°¡_x0013_@ÖÃ¢7T½ @î}étÈ_x000D_@X_x000C__x0005__x0001_å_x000B__x0018_@À]n_x0006_Ä_x0016_@4ô©i_x001B_o @")k_x0010_ðø?m_x001F_Õ#xÁ_x000B_@úÎô¯+õ?HI	Ù_x0012_@«_x0008_eåyS_x0008_@bjì6J_x000B_#@¯,L_x0003_% @j;@5+_x001A_@IglL:^_x001C_@:þ%!¹_x0013_@_x000E_+É_x0004_1_x0005_@_x0016__x0016_Ìêr$@_x0018_ÊíÙ:_x0017_@£§_x0018_qp_x000D_@_x0002_w 9_x0015_@|se²¬#@^ø¸  _x0015_@¤CÉÃÌ_x0007_@/f*Gõ¥_x0015_@@ýôîÜ_x0007_Ù?÷ðõ @áïLqÕ_x001B_@_x0001__x0003__x001E_Öõè_x0002__x0010_@_x0008_Ìé_x0007_)ö?»0·(çè_x001B_@Dy±_x0005_`_x0010__x000C_@j³¾C£!_x0004_@l_x0015_ée@ù_x0019_@}_x0007_0_x0004_Ï"@¯AÝóÐ_x0010_@._x0019_&amp;ëB_x0007_@Óå$m0ð?&gt;ùTkÍ_x0018_@qÉ¤Ñáâ_x000F_@áöC_x000B_Z&amp;@yA_x0016_'²#@Þc¦3z_x0015_@_x0008__x0014_¿Éï_x000F_@_x0016_,F_x0014_O_x001D_@MÚ`×dè_x0003_@ç[I;_x000C_&amp;@@BÖ«;Íî?³aMH_x0013_@Fòwv!@òê2u_x0018_@Æ(ï3_x0010_@@áåÇ_x0016_Ý¿xÆéæ_x000E_@_x0002_"Eqj,@û1Qø_x001A__x0017_@lØÿÌÿ©ô?_x0018_ùÈe_x0002_¾_x0012_@näÕ©Å_x0019_@^äzN_x0003__x0004__x0017_u%@C	º»P_x0015_@£j»á¬d_x0010_@LÆ_x001F_G,j_x000D_@µÙ1ðãí!@$¾_x0015_âq_x0010_@¥!·&lt;oë_x0013_@Æw%¦_x0010_@&lt;ÒuKÄQ_x001D_@8]BÛéù?¼¶GÃ$@_x000F_¦q.I_x001B_@åz4è¿ù\PCz	@â&lt;¦Õ_x0013__x0014_@r_x0005_iSÄ_x0005_@å8&amp;_x000D_ª_x0001_@ÅM §_x0003_5_x0004_@`/D:«Æ%@_x0008_Ì¢_x0014_u)_x0008_@5A^K$Ô_x0002_@_x001B_l¹óúX_x0011_@´=a_x000F_âIü?¬B¬½¦_x001A_@ôO@³Ú_x001C_@÷N££cý"@_x000E_õãý­_x0013__x001D_@È4¯_x0007_?}_x001B_@õ±F.8_x001C_@k_x0018_±_x0016__x000E__x0017_@l¸?ú¿=[Zþ)»_x001E_@_x000B__x000E_ "Æ¬à¿Â_x000B_ëVþ/_x0001_@_x0007_áê¿@3_x0015_@T_x0013_áÄî4_x001B_@ôìòe_x0003__x0005_@ßó·X_x0014_	@0Î_x0010_mßú¿U\HÖë_x0001_@_x0001_ºu=_x001B_@KH~ân _x001A_@Îýl¹T_x0011_@BG÷´_x0016_@5þ._x000D__x0004_@zã_x001E_a½i_x001F_@GM²V{?"@ó_x001A_7`¦W_x001E_@ÄÏ´YÂ_x000E_%@_x0011_._x000C_4G @EµãÂï_x0016_@I`Í_x0016_(¹_x0004_@_x0015_5g²1k$@_x0002_~wð_x0012_@ÐßDû-Ì?þg:'¨U_x000C_@6íÿà_x0017_iÿ?k¡_x0010__x001D_X_x001A_@¿_x0005_AÃ _x0002_@i§fdì_x001E__x0010_@½ÅÙ­r_x0006_@*·6L_x0008__x001C__x000F_@_x0007_éûØ_x000D_@ R_x001D__x0001__x0003_úwò?_x0008_Ýe_x0014_@Ôäð§=¢_x0010_@ùé¯§-_x001E_@¹)%5_x000F__x0013__x0003_@]&gt;u«w_x0005__x0014_@F_x000F_&amp;ð_x0006_@¡M»1_x000C_@å_x0005_LmQµ_x0018_@äÐTÃ[&amp;@-ë¯x_x0014_@cóá|B-@rì[[g_x000F_@_x0012_^:WÝ_x000D_@_x0014_y:_x0018_Cô?_x0001_èc/_x0005_@M_x0017_¹BOþ_x0013_@ÅGCµ£_x0006__x001D_@R£ñGË_x0007_@MsøÓt_x001D__x001D_@$¦_x0008_% @húÙK´_x001A_!@Ö_x001C_?-¦_x0013_@è_x000E_2_x0015__x001E_@7Éê_x0016_=_x001D_@í3õ_x0013_À_x0016_@ú¨_x001E_-Ðh_x000F_@+H_x0010_P_x0001__x001B_@Î®[ô&lt;__x0016_@d¦Á4_x0019_@èRO:¹_x0005_@_x0007_@Aå_x0002__x000F_@_x0001__x0004_cØqgà_x0014_@P_x0010_]ik¦ó?_x001C_þènÏ_x000B_@d¬èë_x001B_þý?EOò^_x0006__x0011_@_x000C_!¸|_x0004__x0002_@X_x000D_3ßÞö?Ì°_x0004_úE6_x001B_@+s¢Ûh&gt;_x0019_@v\yæo_x0016_@F±­Ö7_x0010_@Áàò5o_x0012_@X;_x001A_cnÝ_x0015_@`Ì9@_x0011_A_x0013_@ å_x0019_ùõ_x0001_@éÓÿh_x0016_@3¦3È÷_x0015_@.'º_x001E_ _x000F_@óÚ*8-_x0015_@E¹_x001A_Î^_x001F_@_x0016_r_x0005_G_x0002_T_x0013_@_x0012_?_x0011_¥Ù8_x001A_@Âo^îÛ_x001D__x0003_@ÀÖí¼_x0017_@ ÈÐ_x001A__x0013_@ÏöK·èè_x0015_@Õ	è^Ô(_x0014_@¬ÛR¹ú?_x000E_'V_x0005_I%_x0010_@_x001E__x001A_aþV_x000F_@ö\ÎsãË_x0018_@_x0018_D1Æ_x0003__x0004_Ù£_x001E_@|é%Ö_x000C_@_x0002_@¾e_x000D__x0016_@©ßTôx_x001A_@jÜç_x0011__x000B_@_x0006_´¾äU_x000C_@Ñ`XÅx @¾Ç_x0010_º_x0001_@_TMáX_x0010_@ÄÌ_x0001__x0014__x001D__x0002_@_x0007_Uö1!@¯bÌ_x001F_õo!@_x0015_D_x0011_¸2_x0018_@_x000F_óYà_x0012_@et$_x0014_CH_x0018_@ÛÞ¿¤_x0002_@U"&amp;G_x0016_@_x0017_"þ÷c _x0011_@_x0011__x0004_Ë_x0010_@ö_x000F_áÄ8_x0018_@_x0006__x001E_ìR_x000B_G_x000E_@çØpWÚ_x0015_@o_x0013_4¥_x0017_@Ü2ø`À1_x0013_@¬ÙXFÇ_x0012_@þ_x0007_cÕ_x000F__x0008_@½º_x0011_«_x000F__x000F_@=l_x0014_ÓN_x0012_@jK~Ý@_x000F_@4@_x001A_ÏÑÏ_x0008_@I7(^ü_x000D__x0001_@^éuA·ã_x0018_@_x0003__x0006_Õ_x0010_pg&lt;^_x0018_@TÃ_x0016_°ju	@ kÈ_x0003_-_x0017_@´Æ©;_x0016_@;,Gô·_x000B_@ËlsY³_x0002_@rèüs®_x001C_@ß¸?5ç_x001C_@Jæ_x0003_±gn_x001E_@_x0001_G¦ó²_x0010_@°LâÌFô?5¬6HTÂ_x001C_@`»¡=ÖÐ_x001A_@_x001F_z'[Z°_x0019_@_x0011_1Ô+w_x000D_@_x000E_©Agn_x0012_"@o_x0005__x001A_Ùb_x0001_@¾©±^_x0011__x001A_@ÌfsYw_x001E_@_x0012_T_x0019_ï6_x000D_@¾®ýÒ_x0010_@ÉÃýI_x0005_K_x0003_@¬ÏäNZ_x0018_@Täñ?¾_x0012_@ùj»_x0007_Z_x0018_@cO_x0002_±N_x0014_ @¨_x000C_É}ðx_x0015_@_x0012_@º_x0013__x001C_@§ay_x0014_óR_x001B_@$Nò_x0004_Ö_x001C_@Në_x000E_ {f_x0012_@å_x000E_Ðû_x0004__x0005_j&gt;_x0005_@EF­_x0016_H_x0008_@O4¾Ã	_x000D_@p#Çt'ä?¡Z`ö3à_x0013_@LÍ_x0002_²_x0017_@X1Xv._x000E_@jeOÍ&lt;_x001A_@úöJagÈ_x001E_@p+{_x0014_z_x0013_@ùä8_x001A__x001B_@¢`_x0005_,vÑ_x0014_@£¶ë_x0018_º7_x0011_@Ðê5¶j_x001C__x000B_@o_x001E_Ivk_x0015_@ÏÍu¦0ö_x0019_@b&amp;È"_x0001_ù?9XÞ@,_x0006_@\_x0017_QA_x0010_@_x0017_ù8«;}_x0003_@'¯J2-7_x0004_@hrkNÚè$@Ë¿UDâ_x000B_@aÁ¸_x0008__x0016_@_x000F_XyC\_x0008__x0019_@Ä2àí¯&gt;_x001D_@è¶¨VNû?n_x0003__x0012_6_x0006_@ùþ_x001D_Í}Ï_x0013_@H"_x0017_hú?I÷,Ã]Ä_x0011_@ÀåßÄÔ8_x0015_@_x0001__x0003_£rôMw_x0016_@X¡¨[h²ë?Yýö¹ø_x0012_@_x000B_`c¨ãæ_x0013_@ðd_x000C_£ñÐ_x0006_@5¦qä¹_x0018_@_x001A_×ø$Þ_x0019_@¼i;í¬_x0018_@Bñ_x001E_$V_x0011__x0015_@ï×bUÅÌ_x001B_@-,_x0016_ðOù_x0004_@äûU_x001A_	_x001B_@(çÂêFW_x0016_@KÌaÃ_x0014_@\E_x001A_ÀZ_x001B_@|*¥_x0005_#§_x001C_@µ)¬%£_x0001__x0013_@#_x0010_3(¿_x001A_@MO¶G§3_x0012_@ÆdG8üÛ_x0017_@y4©_x0019_A_x000B_@&amp;sêm_x0015_M$@µ©"z/_x001F_@;_x0004_´ó½+_x0018_@hP§×_x0013_@ºÉ	ÌY_x0012_@¾g·h__x0002__x001D_@rÝ_x001C_)_x0019_&amp;_x0015_@Ë¦ÌK_x001E_è_x000B_@Ñ_x0019__x000B_b,_x000F_@_x0016_SÍ_x001A_@.ã\_x0002__x0006_¶@_x0015_@d¯ù&amp;¦_x0014_@ð:Ìßf_x000B_Þ?¬(K:§_x0018_@ìºÉýÒ_x000F_@¼_x0005_Ðt_x000B_@Vnx)Ø_x0006_@_x0014_Ë!VßN_x0014_@_x0010_?º_x0001_R¿_x0017_@j$_x000D_ÀêÔ_x0003_@_x0002_©_x000B_7x_x0012_!@_x0008_ôO~Ü_x0011_@=_x001F__x0002_!÷Þ¿h×4ë|¬ @_x000C_'ÂÃ:B!@-¦q_[O!@æêBÃJ_x001F_@_x001F_.Ñ_x0012_@ÓFB4è_x0013__x0011_@_x0003_DüÀ±_x000D__x0011_@v+_x0003_æÜÔù?-ÞÏ_x0018_+Â_x0008_@PjÕX_x0001__x001A_@W_x001A_{$=_x0015_@öñÄ_x0016_©[_x0015_@_x0013_ù_x0008__x001C_ìâ_x0001_@¦Y_x001B_aF_x0015_@?÷ÕÊ_x0005_@)_x001E_wR®_x001B_@_x001E_`Yÿ`}_x0019_@÷ÇÔï¾v_x0002_@d_x0002_}C",_x0004_@_x0002__x0004_D_x001B_5_x0004__x0010_Ô_x0017_@à1_x0001_Ìú¦_x000D_@Ê9Øä¡_x0014_@_x0018_ªf y¼_x000D_@ªiDÿ³¡_x001C_@FÓ[ÜÌ_x0014_@u¤¾fzY_x0006_@pJÓæ_x0001__x001C_@dq©m·_x001A_@êfÈ&amp;_x0003_@_x0006_G¦æ&amp;_x0010_@ìõ#´1é_x0019_@ J	_x0010_@ûà[î½¼_x0018_@_x000F_R(ÃæJ_x0015_@±¥&amp;_x0006_w_x0013_@@'\_x000B_¿$_x001A_@âxß_x0019__x0012_@l»5w }_x0004_@´¦Ð¦+_x001E_@r9ê¤_x0017_@:Ìëf_x001A_@_x0014__x0011_,Y&gt;¶_x001E_@èîZé9_x0001_@_x0018_!_x001F_W¨+_x001C_@IUëb×_x0006__x001F_@_x0011_T¯Y_x0013_î_x0016_@*W_x0002__x0016_Ýî_x001E_@Ì½n_x0015_c_x0008_@¤(Ch_x0013_@2ÿ¬Í£G_x001C_@V¥²Ú_x0004__x0006_\_x000B_@ÏÜf!F_x0003_@Ì{@I_x0008_!@4_x0001__x0008_º6»_x0011_@_x0003_`áD_x0016_@ÍÉ_x0012_r_x0008__x0006__x001A_@~¯qí¾¯!@~X_x0013_ÞÓÉ_x0013_@UéV$P_x0015_@[Ø#:ù_x001C_@VLÝ.Yâ_x001C_@´_x0014_g]_x0019_@lhV_x0005_o1_x000B_@Ûzçüø_x0008__x0016_@Ï__x000B_¨9:_x000D_@\Ç_x001E_È ãÿ?^èÊ4ñ_x0017_@8­æÄ-_x0016_@f]öè_x0015_@Ë#&gt;ï	_x0008__x001D_@_x000E_\]të["@zVéû_x0019_@¡B¯_x001C_sÆ_x0015_@P^Õ'Z_x000D_@\=/mÄ_x0002__x0016_@´¢y¢ÂH_x0012_@ e_x0004_Òä_x000E_Â?¿	7ig_x0016_@_x0012_8ãÛ_x0007__x0018_@Õi_x0016__x0016_@èþT~_x001C_á?¯_x0018_|}j_x0019_@_x0001__x0002_¢&amp;¯WH_x0015__x001E_@(1§D _x000F_@¢s}Ä¨ @÷"§ÉO_x0011_@B_x000C_{ÈQ_x000E_@né&lt;_x0011_C_x0010_@K¦Sãe_x0017_@ë_x0004_Êºê_x0018_@Âò7&amp;wÉ_x001A_@¯_x001E__x001F_=%7_x0013_@võ&gt;±ì?ü0\û&gt;­_x001F_@)«L*_x001B_@ººâo(_x0006__x0012_@ýÁ_x001E__x000B_­_x0015_@çMô´ù¦_x0010_@DQº'©ì_x000C_@ÌÃ=z_x0018_Ð_x001D_@ÔCi|_x000B_@íÿ¹N¶ @ëgLö_x0019_@©Tni_x0011_@Ào_x0007_ñæF°¿ ¦_x0019__x0008_ü_x001D_@ñ{OïÒ%_x001C_@µ6ïM_x000F__x0001__x0017_@87R®E³_x0011_@)³_x000E_ðd¶_x0014_@O_x000C_ì!ó_x0014_@Q³ã~_x001C_Î_x0015_@_x0010_ÐäõT_x0019_@Í¨_x0001__x0002_½6 @D_x0011_7xa_x0012_@¥	 íÓ_x001A_@E3sc_x0015_@_x0006_Y[w¯_x0016_@£¼pC_x0014_@u´+a_x0014_@¯._x0008_z_x0011_@r}¿,Ä_x0012_@_x0011_ËÀe_x0013_@¦_x000D_b®	ó?épÊÇÀ_x0014_@_x001F_ÔoÑ,_x0015_@ß}_x0001_Î_x0011_@_x0012_P¹ÎÜq_x0016_@hTõZi_x0010__x0002_@ÞàÖûHö?y|¶ÿi_x000F_@E}`B_x001E__x0017_@`âÅM4uû?PÐÛ´â_x0014_@¬±(5F_x0019_@_x000E_zë	`¯_x000B_@_x0001_az:¯_x0007__x0014_@¢R@ùô_x000D_@N_x0017_èq_x0011__x0018_@ñÙôÙP_x001C_@ð_x001C_¾-ÿõ_x000E_@EÉ¶8Å_x0013__x001A_@_x001A_Y¢x8Âý?¡Ërâú_x0007_@ûÀÝÁî_x0013_@_x0004__x0005_xÿ°Fâ?Ý|J_x0013_¯;_x0012_@&lt;q¦DD_x0014_@FF_x001F_ÏÀ_x0017__x0015_@D±I­qeý?;µ_x0010_S¡ç_x0011_@°_x0016_#·ÞÉ?_x0010_Ù_x0019__x0018_t_x001F_@Á3oV¢_x0013_@Ç¶-¥I_x001D_@S¦^cÞ_x0010_@W_x001C_|_x0001_&gt;,_x0011_@z_x0008_£³6_x0010_@,Èá`î]_x001C_@&lt;eOx½_x000E_@0¤_x0003_&gt;®_x001D_@Z½_Â9¹_x000F_@ó½*²vÑ_x0018_@_x000B_?kª¤_x0013_@ßÈ±±`_x0011_@h_x0004__x0011_l_x0012_Ç_x001B_@éCqËã_x0013_@ÄN}À+_x0014_@õÎú_x000B_­Ø_x0010_@_x0016_OÙß_x0011__x0004_@ Ò1õ£_x0006_@v_x000B_ç»0¹_x0012_@ÉjÃÈâå_x000E_@_x0016__x001F_DXr_x0007__x0013_@âGötµA_x0018_@¢o_x001D_ééß_x0005_@_x0006_¦»_x0002__x0005__x000D_rB_x001A_@ÕaÑÉ @ÅÝæj\_x0007_@Ô²9¦_x000D_ü?s_x000B_«co_x0017_@KóD&amp;(Ü	@"uôc°í_x0015_@Ê_x0016_¦¤_x0015_Î_x000E_@_x0018__x0006_ù_x001A_;_x001D_@ñÏ_x0013_ïiK_x001A_@MÔhp­_x0014_@jÌ*sý_x0014_@&lt;¦©Û_x0018_@Ø_x0002_øY_x0016_@.1ó:_x0015_ _x001F_@}É{E_x001D__x0008_!@ºÌûm)_x001D_@®ÜÃÓ]ð_x0014_@"_x0004_Øóp×_x0018_@_x000E_v·_x0013_N_x000F_@CöàÌGã_x0017_@ÃåÙû¥ï_x0007_@_x0010_Ö_x001B_§_x0014__x0012_@\¾{w4_x000D__x0001_ÀÀ_x0008_·T¦õ?G_x0003_ö_x0013_@»_x001A_ªÓ¬_x0017_@_x000C_Å§¦²_x0016_@Ã_x001F_b_x0014_@ÕäÁ­_x0007_@*ÌÚ_x0005_î±_x0007_@¦æ¦b_x0013_@_x0004__x000D_k#p4n_x0017_@^Ê_x0001_dì_x000B_@ê×aäµ_x000E_@Â_x0008_ÿ'´&gt;_x0012_@d´_x0006_]N_x0018__x0011_@¶md_x0017_ÞR_x0018_@)_x0014_P_x0001_«_x0017_@áÒ`e_x0003__x0015_@¶zü¡×p_x0011_@½_x000E_Z¯?_x0016_@9x#Ï±_x0015_@ãÄE_x0005_û_x0002__x0003_@B.8?_ê_x0014_@Æ	ÓÈ_x0008__x0012_@QÜ_x0004_XY_x001F_@Z[.IDù_x000C_@g­)lä_x0010_@µhÞ½R_x001A_@Î_x0010_Ý«:_x0007_@+|sØ_x0016_K_x0007_@fÌX1Úa_x000B_@õ³ _x0012_ü_x0018_@Ä\Èu[!@8P@­áå?_x0004_ç@^ò_x000E_@_x000C_*_x000C_³_x0012_@{H_x0005_^¨ò!@¯@_x0014_\_x0013_@Þ_x0018_]Ôó_x000F_@_x0003_Ô_x0008__x0010_ÂO&amp;@"JQB6_x001F_@®e_x0002_¶_x0008__x000C__x0005_×_x000E_@¢E_x0013_û:®_x0003_@Iwk;í¢_x0014_@&lt;êd4_x0016__x0019_@o«ªC_x001E_ @O¡¡_x0006_J_x0014_@|_x001E__x0018_Cã_x0019_@qSé_x0006_	@oéåÿn_x0007_@îq$û_x000E_@_x001C_4a_x0011__x0019_@ã_x0013__x0004_h¡_x0019_@è_x0003_ü_x0016_z_x001B_@_x0013_®¬I_x001A__x001C__x0016_@VéhÝ^	"@¦ð.T_x0017_@ÈmtfRO_x0018_@KRu_x001F__x0002___x001E_@_x0012_Y%Bì_x0012_@@ÉÞ_x001F_@_x001B_Nÿ§º_x001B_@L_x0005_@6m_x0013_@_x0008__x0001_Ó_x0005_º?±ªïÕ_x000F_4!@b)ëÓñ_x000F_#@:ìl2Â_x0011_@¸¡àÔ¥_x0015__x0018_@_x0013_áÊ Ñ/_x0014_@&lt;ÐÊh_x001E_@_x0010__x0002__x001A__x0001__x0018_@wÏÖKÕÕ_x001B_@_x000C_RY_x0006_ó_x0008__x000B_@_x0005__x0006__x0017_;_x0004_TÒ_x001D__x0006_@D_x001A_÷¾÷_x0013_@xb	_x0014_@Ð#ÊKs_x001D_@z\C_x0018_Ç_x000E_@`Xnd_x0008_@±_x0008_ôVq_x001A__x0019_@Lùú'_x000E_%@8¥7Ü_x0002_*"@ §&gt;_x001C__x0014_@4{èÐ @ø?!¿ÖrÉê	@º6Ò	~_x001F_@ÂxRñ+_x001E_@P_x000B_A&gt;+n_x0010_@¬(àµÙ_x001A_@ræí_x001C_|_x0018_@_x0005_éå¯¯Ò_x001A_@h.Ö½_x0010_@$áïI_x0010_@_x0003_._x0002_ðÒ_x0019_@AKåç @Ö&amp;Ã_x001C__x001E__x0015__x0017_@x	JÃ%fþ?Ø_x000B_ÈÝµâð?æ¥±i³_x0015_@JÉ_x000B_2í_x000D_@ó³JDü_x0017_@Í~_x0001_yâª_x0005_@É+_x0014_	_x0013_@_x0004_f_x0005_:J_x001E_@Y_x000E_ Ä_x0001__x0002_&amp;_x0005_@ºYqw_x0014__x0014_@Ê¾eª^÷?:ëáÁ_x0012_Å"@¼«®ï'_x0016_@4®Î1ç_x0012_@»L_x000E__x000F_z_x0010_@µÄDd+H_x0014_@ÏB_x001A_Jp_x001B_@ù-E£KO_x0016_@2}&lt;"@âØÏÑ8E_x001B_@Ï=Ð(ò_x001C_@§×	¾_x0012__x0007_@6úy _x0013_@Ko_x000B_ç_x000B__x0010_@980]á!@Â_x0013_|Å¡È_x001D_@|³J6/_x001A_@¿cM³_x0002_@¿àQ_x0007_È_x0012__x0012_@è¤\_x0017_ÿ?º~Dì a_x000E_@ÔÎõ_x0006__x0006_­_x000C_@·FÂ6_x001E_ _x001D_@Ò4ûü|_x0011_@_x0010_K_x001F_x_x0015_ÿ?ÁâY5"_x0014_@KbÒÿå_x0017__x0013_@n4É=yÍ_x001F_@.×òw}£_x0015_@aFÌA	@_x0001__x0005_ëõ_x0004_Y_x0019_@û3SK__x0015_@"_x001E_aè_x0016_@XF;ÄÑû?mMÈ_x000F__x001B__x0013__x001B_@_x001F_Ê_x001F_Ð_x0015_@¸_x001F_4­½¥_x0012_@@ãÂ|T}_x0014_@õî&gt;ÏG_x0002_@§ì¼©Tv_x0017_@\Aá#_x0011_@Ô´«ï_x0001_@_x0001__x000B_z§[_x000C_@_x0001_é"³_x0019__x0016_@Iþ_x000B_¹vä_x001F_@YE"®Ïö_x0016_@lð¢ý_x0010_q"@ª!û4Ø_x0016_@S_x0006_ÙJ"@«_x0003_¦ @r.[ºO_x000B_@0m¦¿q_x0019_@ohF#'_x0016_@ÌÉâó·_x0018_@Ü.ß__x001B_@]×ÀpWó_x0017_@åúÆÀ}õ_x0013_@c1¬	_x0012_@Úè_x000E_ò?®×ihf@ @®°§Ú¸ó_x001B_@=q²_x0006__x0007_)È_x0010_@êÔÔÁ_x000C_@e»4_x0014_¬ç_x0005_@BÙÐF_x001F__x0012_@Öª½_x0013_ùº!@w!»_x000D_ñ'_x0012_@FÀ¢[í_x0010_@âáRÂÃ_x0010_@õVxD§_x0012_@_x0011_ìíÔ Í_x0012_@ZßGi©ô?6=_x0003_¢Á_x000D_@_x000C_]¿`.ð"@Ú7_x001B_ã_x0003_@xä^	@_x0010_°î/_x0004_½_x0015_@B	Ý7Ú_x0017_@\WbÙ÷_x0017_@bPÏY¥%_x000C_@¬MU¸®_x0012_@ÀÿÅ¢_x0014_@¬ïú_x0013_;ë_x0017_@¨ê_x001A_JÝd_x000E_@®9Óý´þ?m_x0002_¡=å_x0017_	@Æ«Ä_x0002__x0003_&gt;_x0010_@Î¡:,{G_x0016_@_x001F_Èv¶@_x0001_@À&amp;ÊÄ7_x0010_@6¡hp1¤_x0007_@^ÄZÁ_x0016_@¬_x0008_ÈF_x0010_-_x001D_@_x0002__x0003_ _x0003_wFçæ?bsôÝ	_x0018_@xóÂj_x0015_i_x001B_@_x001C_I¶_x000C_@êÉÒô_x001C_@rå	_x0012_ð_x0016_@(BZyØä_x000F_@T~P&gt;`è_x0010_@Ñþ¦²P?_x001E_@á,_x0016_áV_x0016__x001C_@@·Ý_x000F_×_x000C_@¢_x001E_&gt;Ú_x0004_@Ð_x0016_­¦Á:Ò?báíÐ$_x001E_@Ð¸Y'Ûw_x001B_@ìË.Yúû?«ì¦Ué&gt;_x0014_@îÖbHG~ñ?R¸VYÅ_x0007_@ÓM¦Êq_x001A_@!I[ïG_x0013_@_x0006_ÇÓ*¾_x000B__x0011_@ ×¹}Ê_x0017_@9j_x000C_ml_x001C_@_x0004_·1X5_x0016_@ïÛ_x0015_"N @@þMÏr©_x000F_@EvÂe&amp;_x0017_@$&amp;_x000F_\Ã_x0001_@µúwl @¶µ ë±_x0014_@üÅä¼_x0001__x0003_¼&lt;_x0017_@ìCî3_x0018_R_x0010_@^_x000D_}¹-_x0007_@nac!õ_x0018_@¢ß9Ú°¾_x001D_@n_áªÍ_x0014__x000D_@_x000D__x001E_Ð_x0008__x0015_@@Vj¥_x001E_=Í¿´ áO_x0001_e_x0017_@z_x0015_þ}Z_x0018_@ë©@ÏP_x0017_@|N_x001D_Ã&lt;,_x001B_@LýT´j~_x0010_@{U½·Wf_x0015_@_x0015_}ñ§4_x0004_@ö_x0006_°ö|_x0008__x001E_@ÌÂ	U~á_x001D_@_x0005_xWÖ_x0011_@fÕÌ_x000C__x001C_@î'/è­è_x001D_@ô¢{oý?½S_x001C_ûÌã_x0006_@C~Ë_x001A_#m_x0002_@ÿ­$r_x000D_@×I¡Äï @2Ü¹ó.v_x000E_@ÊgÒTÑ_x000D_@_x0013_ããzÌ"@0Cv¡0\_x001D_@¢·_x000E__x0002_Êö?¹1¾Äòã_x001B_@È¡o )²_x0013_@_x0006__x0011_8¬+Ë¬Ë_x0011_@¦Ð_x0018_Àö @ì¶þ&gt;2_x0017__x0008_@0É&amp;ËkS	@}BóÏÈ_x0012_@tÚj_x001C__x0008_ÿ?gG_x001D__x000D_f_x0003__x0014_@Jü~_x0011_Ô @_x0002_ÙÕ¡­_x0010_@-#:Y_x0011_@_x000C_%¤8ðÝ_x0012_@ädE3 &gt;_x0002_@î_x000D_ï^Î	@X`_x001F_èv_x0004_@¾Ä`«_x001A_@l_x001C_¨ÑÒF_x0007_@i Ì_x000F_«_x0013_@Ë«	HÇ&amp;@ô9ê²iÛ_x0016_@êëtäà;_x001C_@x®&amp;¶õ³_x0018_@øõ_x0001_ÁÝ_x001B_@¸_x001F_¥\_x0005__x000E_@;YBÁ1^_x0003_@8íä»_x000B__x0014_@H¢oJ._x001B_@¨ö*Õ__x000C_@öÃ¿_x0001_o_x0013_@²¥qG÷?H_x001B_7ûg»_x0019_@=±vûÂ¨_x0019_@ÅÕU}_x0001__x0002_ã½ @1ì	X_x0017_@)_x0017_©_x0011__x0011_@T L_x0008_4_x0010_@Ñý_x001C__x0017_@Ìí¯\_x0017__x0017_@ª+ðªö;_x0013_@ø_x000D_Y%u_x0015_@e&gt;_x0001_DhD_x0012_@_x0003_kº_x001A_@[\I_x000D_Ãí_x001A_@æ'°n_x000C_@ëKÏÙ_x0007_@þú¾:&amp;_x0005_@_x000E_	úï_x0006_@_x0015_ÌYu_x001E_@À¢å_x0015_U¤è?AR(_x0004_WÓ_x0013_@ p}_x000F_*_x0013_@«.Êp_x0008_@&amp;_x0001_À$@F_x001F_Po_x001B_}_x0017_@:_x0005_ïÛÜ©_x0016_@q'_x001E_ ~ì_x0011_@Ö®e¿¾_x001C_@ÄAÑ_x001F_¤_x001B_@ÄD éÂb_x001A_@ÔÔ=ÇLs_x001D_@_x0001_}Ëí_x0008_æ_x000D_@°þò9'ó_x0012_@èô_x000F_E:_x0016_@ÑÿyµÛ(_x0012_@_x0002__x0003_xbSÇÊ' @y-|Áxa_x000D_@qüá²ö_x001F_@Ä	pN T_x0016_@¼6Õ_x0003_Q,_x0010_@²B.3_x0017_@lãÄ6fì_x001E_@S_x0014_^å®_x0015_@½£uK_x001A__x0014_@_x0006_OÒÚ_x001B_S @§_x000C_=_x0002_v8_x000F_@®_x0013_×0ù?§Õ;¨_x0006_@ ¨_x0014_Q@â_x0016_@hÉ£ýH_x0007_ÿ?Ñ]øt¨_x0003__x0007_@òåxëS_x0012_@J%%´+®_x000D_@)j¯ë_x0011_@ªÞÌêA_x0012_@{z¦¼_x0016_æ @6²Mß­ü?ñ_x000E_jý;_x0011_@_x0003_k«_x001A__x0018_@HåC}æi_x0010_@_x0015_&lt;¹fÔÛ_x001E_@51_x0007_cü_x001C_@_x001D_Ðíò`d_x0011_@BÜ¬, i_x0012_@_x0015_è¹_x0001_m_x001B__x001C_@]ä_x0011_\_x0011__x0014_@_x0005_?ô_x0013__x0003__x0005_®×_x0014_@i_x001D_ô_x0011_¸_x0008_@äôÿV_x0015_ !@üâÑÃ_x000B_:_x0014_@È/rM¤"_x000E_@R_x001B_`g_x0016_Ý_x0002_@¸hÔñÔPò?&amp;ü©±M_x0019_@_x0018_R\äÐõ?Þ+¡_x0010_4 @K;¾)©_x001D__x0013_@«©Yòèu_x0014_@¶^í]¾}_x0001_@hóº{©_x0012_@c¢Õ^_x0010_@wÓ-Ñ_x0012_@ädùçkX_x0011_@äúÇ½_x0006_@&amp;Qj+_x000D_@6u÷?£_x0016_@6L_x0011_ë_x0004_@I_x0001_^_x0016_@ûoãF_x0010__x0010_@_x0007_êªe_x0016_@ò_x000C_qMõ_x001B_@¹µû=ý_x0015_@°¾o	`_x0019_@x_x001E_tì½Yá¿_x0016_ZÒ#_x000D_@Bv_x0001_&amp;À_x0011_@ëêòK_x001D_@«ÄåøQÐ_x0016_@_x0006_	Åýl_x0007_@4CCø¥X_x0015_@bêP'Ù¸_x0004_@XîòÍ³_x0019_@î´²fµ¤_x0011_@ñ _x0002_ìxr_x0010_@ázÜÝK_x0018_@Ò£kÞ;ø_x001A_@_x0008_} ¤_x0019__x0010_@!&lt;¼_x001A_­_x0011_@_x0013_Í¡ü#M_x001B_@ËÜ¡=_x0011_@øxºÇV_x000F_@àòÎX³_x0013_@Ó bNË_x0019_@Ûôvrö__x0017_@&amp;kPÍ_x0010__x0001__x0019_@9_x001C_,õþ_x001A_@ì6a Ì_x0005_@êé°f_x0019_A_x0019_@TloUÈ_x0003_@"`ó_x0011_!@1Ò¢ó¶C_x0013_@TQ`öÚ¸_x0015_@}â¯_x0008_&lt;% @Êbç¿#^ø?AµÎ¶3Á_x0013_@*_x0008__x001D_VÙð_x0010_@ØDî9_x0015_î?à:Ö#Í_x001C_@C%³/ÒÑ_x0011_@àM[_x0002__x0005_(_x001D_@¸&lt;Ç_x0004_S_x0006__x000C_@É_x0018__Hk_x0018_@ÆTÊøÉ_x0015_@µjpÂ'Æ_x0017_@ ¸¿¿¹wÚ?h_x0006_4[&lt;n_x000F_@ElvÃcw_x0012_@"P««J¢_x0017_@lùåJä_x001D_@¸;Ò¯q_x0013_@gÕ¢È_x001D__x0013_@{;ÝÊ_x0016_@¸?wzí¼_x0005_@_x0011_'ÓÕ1º_x0014_@*vÆÚÝR_x0008_@È4±ýÆ_x000B_@åGS_x0007__x0001__x0006_@åL_x0007_A!@,û&lt;qâ_x0019_@è_x000D_Ç÷[ @LâÏ_x000B_Ðö_x0011_@8dÓv_x0018_÷_x001F_@ÃÙ±tV_x0014_@uïª;_x0010__x0013_@	_x0016_gô+m_x0014_@òïËÿãð_x0011_@?½ÙjÜw_x0011_@3Ùï©_x0012_X_x001A_@H&gt;ç_x0001_#@u®ø@&lt;_x0003_@6]ç_x0003_gV_x001C_@_x0005__x0007_n§@^&amp;Ù_x0014_@ðççh_x0012__x000F_@x&amp;\ìÈF#@l(_x000C_~å_x0015_@òd_x0005_ö_x001A_@ºÐÅ_x000E_Öâ_x0011_@Öz_x001E__x001F_2_x0019_@Käåqlú_x0016_@XßDôÅ_x0002_@|ªÂv{p_x0007_@_x0006_MÒ¤_x0011__x0006_@_x0001_âÿ Õ_x0012_@_x001C_é=üÈ^ð?F;d_x0011_6ü_x000B_@nXÖM_x001E__x0010_@\\"¶ìx_x0012_@Ö!@±wÿ#@°tÕÓÆ_x000D_@_x001C_¼_x001D_L_x0013_@_x0016_uþé\k_x0014_@_x0012_àFÅ"_x0019_@&amp;Z4o_x0015_@Ìø¿¸Ð_x0016_@	c1_x0012_@LØ!uý|_x000C_@Ø¦«_x0004_`¥	@&lt;½ÛU#_x0013_@hñº_x0015_9k_x0004_@uV_x0003_{sA @Ëöab_x0010_@ð¤À_x0001_Ô.í¿Éx¡_x001E__x0007__x000B__x000E_ý_x0010_@vçga_x0014_ö_x0013_@½iKD´_x0015_@"¸mæ_x0015_	@ùT$ßù_x0014_@5ß_x0001__ö#_x0016_@hÅ@æ{_x0015_@/s¤hìö_x0003_@;m¦_x0017_ë_x0008_@ðrî­ò_x001A_@º&gt;à_x001A__x0015__x0004_@±_x000E_Je÷Ó_x001F_@PB_x0016_áÿï_x0018_@à·-ý_x000F_@òÀ_x0010_ç_x001B_@eç·_x001B_@c$}®y_x0014_@Éõ0(}_x001D__x0011_@à&gt;&gt;Ù4xï?m¬UÌ9ê?_x0018_"ÿ_x0015_ù_x000B_@ácé1_x0015_@H¼Rú_x001C__x0012_@Ì'ÔÙ_x0013__x000E_@m6ÿÜâ_x0005_@fÄ+ÞÅ_x0016_@ ùC£Ã3_x0008_@_x0002_'_x0008_àV_x0011_@²^ñ$_x000B_@{X1ð·_x0006_ @zb=üÆ"@MPXA6_x001C_@_x0002__x0004_ f,q°u#@^óh_x0007_;_x0017_@õ±Ú_x0017_ "_x0018_@î?_x0003__x0015_$_x000D__x001F_@¦.Y óÕ_x0015_@Mkp¤_x000F__x0017_@¡LÞ¡c_x0006_@0Þù_x000E_º_x0013_@_ºbùÃ_x0019_@û_x0012__x0001_P*_x001B_@ÖÈ*-£Ý_x000C_@_x0013_ïóCu_x0018_@J¤_x0019_O?ö	@y_x0018_(e­B_x0011_@nÈú_x000E_@Ð]¶Æ_x0016_»	@ìCF@_x0011_@²%Ë¤6	@&gt;4¿ÆI_x000D_@y'z­_x001E__x001B_@òïÌ_x000D_4_x000C_@ÌÏy«_x0006_@È_x0008_T1_x0012__x0012__x001D_@ÈÈû¥@_x001B_@Ü\G_x0002_]X_x0005_@ÈQÒêE-_x0018_@PÕì¸_x001D_@c¸Èæ_x0012_@7ãbçÈ!@ÝÈ\f#_x0019_@_x0012_Ó_x001C_z/_x001E__x0015_@ä(ô_x0001__x0002_#!_x0015_@¦¦Î_x0008_-_x000F__x0015_@®Õ_x000F_«Y_x0014_@/x-_x000B_U¨_x0004_@Ùøó£ù_x0011_@J­oUÿ_x0013_@g&lt;Ð_x0018_@R¥_x0002_ê¸Æ#@ÖÞW¯ëú?®·_x0016_Vzô_x001D_@éîloù_x0002_@VÊ´_x0013_g°	@Ð_kL¦_x0004_@%Gb´º_x0016_@Ú	 f_x0018_@¤ÝöêÑXù?ð_x001A_b?m_x001D_@Ì¼&lt;Rp¡_x000E_@_ïfn	@2ë_x0008_Ê|_x0006_@u@´êO_x001C__x000C_@Û!¡¹:_x0005_@¤:ØE@#_x0017_@Ï_x001E__x001D_Ùd_x0005_@Ô¦½xk_x0008_@ðL¸_x0013_»¥_x0005_@°¦[%i³_x0010_@©ÇlÄo_x0018_@×_x001B_]Êø_x0010_@_x001B_ÔV¥_x001A_@XtçVª_x0006__x0017_@¬¼_x0006__x000C_@_x0003__x000D_Ò_x0002_U_x0006_[_x0004_@[x0_x0014_Ë_x0003_@×2µ¾3_x0014_@@Ó(Ê_x000C_@_x0010_X¹Ã¦b_x000D_@²ÐÚÅU_x000B_@5&lt;4_x000E_@n_x0001_íZõF_x000C_@~ë^QI_x0017_@GsªdÙ_x0019_@dàéª_x0017_Ç_x000F_@Ã¡·â_x001A_@VÂ_x001C_ö_x0008_@&gt;S±T_x000F__x0005_@ÍíÒ_x0008_È_x0018_@_x0010_]÷_x0019_@0àì_x0005_Æ_x0013_@F^#_x0006_º_x001F_@1hç²Op @vMRU5£_x000F_@üÉ"&amp;$	@êÅî_x0010__x001D_äô?Æîé_x0007_òý_x001F_@nÞ_x0001_p2_x0008_@?}_x0004_Ã;à_x000F_@_x0001_t-E_x0017_@9_x0017_Y8;u_x0019_@gÅ_x000E__x001A_?s_x001C_@c{¤k_x0006__x0010_@H~bí@_x000D_@ÈTacÙ_x0011_@2A²=_x0002__x0003_l+_x001A_@¸Á=¢!_x0001_@_x000C_]ål_x0018_V_x001E_@ÓÉ_x0016_k1_x0011_@u§Rÿº_x001E_@ê_x0019_°¦_x001C_ò_x0015_@FG7Ña_x0018_@"ÄÓÇSÿ_x0011_@Ä©°M_x0013_Ò_x0010_@)ë_x0007_d¶X_x001D_@óv\IÎK_x0011_@k±ö_x0002__x0010_*_x0019_@Û+ïfZ_x0017_@ÌÓ%B§³_x001A_@_x0008__x0006__x0011_d_x001B__x001A_@_x0017__x0012_7¼ü_x0012_@BTxÉ/öü?	Úh½9¶_x0011_@!1ä¶W_x0013_@VFË_x0010_@ëþÏ_x0002__x001A_@¸·QA:_x0007_@&gt;Â_x001F_á_x000B_@ôá_x0008_Y{&amp;@ªwKã+_x0007_@:Ê/ÀÅ_x0005_@_x0019__x0010_6¿¾_x0004_@ÎvMç&gt;_x001C_@:ëÎ-ûlý?.õ_x0011_Ý{_x0019_@ ãà¬_x0002_ÿÊ?¤ÔZ"º, @_x0004__x0006_2³Cª»¥õ?R ü #d_x0011_@_x0008_(0ß @¶)Ûº_x0018_@BÄçiU_x001E_@ª_x0005_8£_x0011__x0014_@_¶g_x001E_¹ã_x0015_@Ê¯ü¯·½?»O_x0002_¼_x001A_@þK_x0012_ÆÇ__x001B_@buF¼éï_x0013_@Åïßw£_x0014_@(_x0005_ré_x001C_é¿r%½W_x0002__x0015_@Àºæ5­c_x001C_@¶×ß_x0003_l­_x0019_@,ÈÉÌh_x0001_@ÿW/#@!_x000C_E_x000F__x001E_@÷Wpã¦_x001E_@Y2&lt;v¯_x001E_@­æ_x001A_@º_x001A_½$ôV_x001D_@»Ã_x001A_/_x001D_Á @æ_x0002_X_x000D_K_x000B_@_x0004_e6qQú?Z;©VÜ$@fiÐB¢ù?Z_x001E__x0016_¶Lð_x0007_@_x001C__x0018_­!^ý?i6ùçH_x0018_@~ÞPÊ_x0003__x0005__x001C_Â_x000B_@Y»ÀjY_x0006_@ _x001A__x0016_óØ÷ê?1M@%#Æ_x0005_@Vù4©þ?F_x0014_V.²á_x0013_@ FôÒ×Ð?Só3_x001D__x0017_@_x000B_®¥°_x0010_@yÙN7_x0014_°_x000D_@È_ðÁô¿o2b_x0018_D_x0012_@_x0011_{#_x000B_&lt;_x000D_@?¬¿^=4_x0017_@¶ÙÚ&amp;(ç_x0006_@_x001A_í®ÖãÜ_x0015_@ _-kfäà?ðô¶âcxó¿ðÔMÃ:ß¿ü!-èà$@×2EÃéD_x0002_@_x0010_õñ_x001A_Í_x000F_@Î_x001E_tð_x001D__x001D_@P\X£_x0001_è?ölêö_x001D_@ïòV_x000E_QÑ!@ ßs,_x0016_@E?¦W_x001B__x0015_@_x0003_°©¢×À?_x0016_Ä	R_x0004_0_x000E_@U_x001D_çgîA_x0006_@º_x0003_ÓU_x0010_@_x0002__x0003_!Å_x000C_&amp;®_x0018_@vfµÜJj_x001B_@¬_x0017_Çt=Ä_x000E_@ùèò_x0014__x001F__x000F_@t0ÒÆØ2_x0001_@Ðð§BÉh×¿åc:\	ç_x000F_@_x0010__x0010_À Þr_x0003_@àÞSÈ9_x001F_ß?'ká¹_x001B_@?vI_x001C__x0015_ä_x0018_@\Õ#bÜ_x0019_@_x0003_ÿ¹N|Qÿ?_x0015__x001C_K­òì @b_x0008_ÊH·Þ_x0011_@x_x0010_{Ð_x0005_À,n¢_x001A_N_x001A_@á=ø"_x000C_@ltl½v_x001D_@ê±ö^_x0008_ü_x001F_@v|_x001A_ÑfT @¤g¦Ö_x001A_@tÀ¶3AH_x0007_@ôq8ß-v_x0015_@(_x0004_ÚAá_x000E_@MÓYØ_x0014_@_x001C_¾7ÿ_x0011_ø#@è¯rZ_x001C_@ñ0´3²	_x0011_@ïn1HT_x000D_@Ò¥CÈ®_x0015_@ªdàJ_x0003__x0005__x0008_j_x001E_@û7çÏ_x001D_@ìU¸4¥n#@]6+¹_x000B_@s%¯£ö¿_x0010_ýÆ}Z)_x001A_@£ß)_x0013_r_x0013_@,ùA*Ü @|ï¤Ó½_x0008_@ãê&gt;qÍ_x0017_@_x000C_!,i`Ù_x0017_@Tv*wE_x0010_@ÚÊû§1_x001C_@c¯_x001B_¥¯ë%@&gt;_x0005_\i_x0014_Â_x001A_@½Ô¾_x001A_Qr_x000D_@_fãgÜ_x0010_@ðÕi9_x0014_ú?vÒJHÏÊ#@BìT B®ý?î~Òî_x0004_@yÂ&lt;._x001B_@_x0001_1/L=é_x0017_@æ_x0003_meùK_x0017_@_x001E_=&gt;k-_x0016__x000D_@ùá_x0002_L_x000C_@	¼3_x0010_n_x0019_@Ï_x0005_ãrNm_x0014_@Ú_x000E_Ee_x0016_g_x001A_@0d xÍâ?_x0008_F_x0017_­b_x0014_@x_x0011_ª&lt;±_x0016_@_x0003__x0004__x001C_Ù_x000C_ÔçÕó?àÄ¢£²1ê?_x0010_Ê¯Ù_x001B_nç?bÉ__x0016_ì_x001C_@Âórhü?{ÿ5Ö_x0011__x001C_@·_x0002_Â_x0004_GÒ_x0002_@àEUÉû?êéjÔ_x001B_Í_x0019_@|8Þ_x0004__x001A_@¿_x0001_¢ª_x001C_ý? upjÉü?©Å»l_x0001__x000F_!@0â¡*³ú¿_x0012_Þêlÿ_x001B_@âÚQÀÓ¡_x0004_@Õ!_x0017_¼²_x0015_@PP4"_x0019_@(ôÊYå4_x0016_@Ãím«=_x0014__x0013_@oMó Ë_x000B__x0002_@k°¦]À_x0018__x001F_@_x0010__x0016_5_x0004__x0001_@+ô+o2ù?þú[VÒÿ"@8Xæ¯¬C_x000F_@LHß_x0018_³ð"@Çú_x0018_'æy_x000B_@T}kEÜ­_x0017_@È¾@_x0008__x001D__x0012_@Üy-°×¢_x001F_@cÇ-®_x0003__x0004_3L*@ziòÂ_x0019_@!_x0006_Ã_x0008_ßj"@,ooVÙ]ò?uÉ_x0008_bÍ_x0004_@*«_x000D_&amp;N1_x0005_@_x001A__xh_x001C__x0011_@7ÓÀ\ð?_x0002_³ò_x0001_À$ìYÏ0?"@ñ3ò`óþ_x0017_@ÀcSî¤¤Ç¿Dà"@æ_x001C_ò${"@nk"_x001D_×_x0011_@´EÀ_ß_x0017_"@úd9þ @s°6Å#_x0011_@¸8ÐùN_x0013_@(­_x0002_7`_x000E_ @Y:_x000B__x001B_!_x0010_@M_x0017_îóGZ @|_x0013_z4ýæ_x001E_@D%%2¬_x0016_@²²×ñÍ	@Ý^õ_x0013_Xú_x001A_@_x0018_WìÉr_x0013_@4ß)Í_x0014_@-¶_x0013_7P7_x000C_@üYXý_x0016_@¿yw©í½_x0012_@Øè:Ä_x0019_¹ @_x0001__x0003_NÁû\&lt; @I_x0002_èÙ%@*}ÿy_x000C_b_x0016_@_x001D_¡ÙÔ_x0014__x001A_@N&gt;U+ÂÌ+@Ø¦fÅ»_x0014_@:{N\¥_x0017_þ?¨¬_x001F_Üj_x0003_@_x0006_|&gt;Y5u_x0018_@Ò#Ø4F#@ÖÁã{{_x001B_@_x0010_ÒühÚú?_x0004_¬I_x000F__x001D__x000D_@Ú5VNÓ_x0001_@åV_x001C_¥2´_x0018_@0KnzöSî?O`Ö_x0004_' &amp;@ÏúÀ¦_x0005_í_x000C_@O__x000B__x000F_B_x0016_@_x0011_yJ¶#@Åo/_x0010_øq_x001C_@&amp;÷ÑN_x0003_ @&amp;ô_x0014__x000E_×ò?P&lt;YÞ(àï¿@OF«_x0014_@_x000D_È_x001B__x000C__x0018_@\øÄa_x0006_@Ê/Lm°_x001C__x0008_@ÆæÄ_x000B__x000E_@_x001C_w	ÝÖÿ?_x000C_vñÒR_x0015_@ë¡Ñ_x0003__x000B_ûj_x0013_@`_x0016_á×uñ?¿Óó'_x0008_"_x0012_@_îù\Û_x0013_@v_x001E_w5ë$@l&gt;®TÐ_x0006__x0014_@\0ÏìO_x001B_@PØíãõýí?öÎ4_x0011_¬Ð_x0010_@È%T_x0001_É_x0007__x0010_@g¤;¸ºR_x0011_@_x0008_çË±s¥_x0015_@(¼öÆ´_x000C_@ ÀvGg @²h_x001F_7!@Ôß÷ßÑ_x001F_@*Å_x001C_±zQ_x0019_@÷}&lt;_x0010_@óÄØ_x001B_ò*@_x0014_×_x001E__x0012_^? @_x0003_X_x0003_T³?ÄpÙô!Ó_x0013_@æ_x0011_è_~_x0011_@è&amp;ÙB¤§_x0017_@\r	_x001C_Õõ @ùg_x0012__x0019_á_x0013__x0005_@¡9É^¼_x0013_@_x0001_eò_x001E_Ç[_x0004_@_x0004_»òâ_x0019__x0013_@)ØJ	_x001E_@ª±»¿ªô?ð c_x0002_¿ó¿_x0002__x0003_&lt;êÁ_x0013__x000E_@7þ3_x000D_¡_x000D__x001D_@#ñó÷ _x0018_@QÈ3C-_x001F_@jRY=4S_x0017_@0_x001E__x000D_·_x0019_@ºÕ^Zå_x0010_@_x0017_Z²ÿx_x000B_@Ì1Ù9~_x001A_@Ôu_x0005_ÉZ8_x0014_@_x0016_}$&gt;ì_x0003_@ÙRkW_x0007__x0015_@~&gt;I"@oðÔ_x001D__x000B_@Ï5Àç©¯_x001A_@D#_x001A_`0U_x0003_@Á%ì_x0016_þ_x0011_@6Ðà±Æ?__x0019_KV_x0017_C_x0002_@_x0004_ÙÈÖµð¿ÛM®Åéb_x001D_@d&amp;÷ _x0001_çø?_x0002_rÎÆp_x0016_@Á|_x0005_â9&lt;$@9_x0015_ÐO²1_x000F_@fF5)_x0016_û_x001F_@&gt;Jíý?_x0018_@Püj[kZé?r_x001B_ý_x001D__x0013_!#@¼¸öz_x0012_@i×$Þ_x000E_@_x0003_7Î!_x0003__x0005_*_x001F_@Gî½è_x000D_C_x0005_@_x000B_µô9_x0005_\_x0018_@©çyµ+»_x0002_@__x0001_Fì9_x001A__x0014_@EÖÐÉ_x0015___x0017_@_x000D_»k7þ	@÷_x0004__x0011_Cü¨_x001D_@p¿_x0006__x001C_êë?µ½åúöº_x0015_@_x0018_`BHþ?,&gt;¼È_x001B_@Ø¼Èë2_x001B_@_x0016_Z¼¿ò_x0018_@_x0014_m4_x001E_ô_x001B_@~d5+	ÿÿ?"UÅ_x0004_"@]öÖ2÷_x0015__x0012_@_x001E__x001D_¬_x000B_@&amp;%(&lt;¸_x0011_@.mô84!_x001A_@ÛR_x0019__x001C_ÑF$@Ñ&lt;XXaY_x0013_@oZ²êÌÙ_x001F_@õËã_x0016_Õ._x0006_@Kº-¥ò:_x0017_@*»C·_x0001__x000D_@Üæo_x000D_@ç_x0011_ÎùÆÛ_x0014_@Jÿ÷¶¼ð?_x001C_¶wb_x001A_@@y"¹ÅÆ_x0007_@_x0003__x0005_&gt;FÿåÇ?¼5Æ_x001E_M	@3v,K_x0004__x000E_@_x0019_1Ù_x0017_A&lt;_x001F_@_x0006_ûnD_x0015_@.ë¨{é_x0014_@X|é±±û?_x0008__x0018_p_x0015_,_x0011_@Ár_x000E_³_x0013_@-,Æ½à{_x0018_@_x000C_aLÙa"@wðUk_x0011_ð_x0010_@SO_x0016_ÉÒ¶_x0017_@Ýù3ãNN_x0002_@_x0019_y\²Ð_x0002__x0012_@ßHKÐ&lt;_x0012_@ê:;½"@:rÊÞò_x0013_@Ü&amp;s_x0019_@ÿí"WÛ0_x0010_@!yyÖº_x0016_@XdH»Îõ_x0001_@Ó_x0005_wO#å_x001D_@J~Õ±Èñ?lösùýU_x001B_@I_x0002__x001A__x001D_xÕ#@¼Ç×+._x0003__x0016_@Éùj_x000F_¢_x0012_@r&gt;ëyY¢_x0011_@40I¡88ú?_x0003_Ù±@«_x0019_@æ=Iæ_x0004__x0006_éå_x000D_@`åÜki³"@eCwöÛþ?Ü®ËåÅ÷?_x0002__x0016__x000D_Ãö_x000E__x0019_@_x0004_úØ_x000E__x0001_Ý?Ì0_x0011_Y¡s_x0017_@7_x000E_Þ'!g_x0016_@©ãÏá¤F_x001D_@_x0016_y:³µ_x000D_@£¼Í²G_x0002__x0005_@Äì°ê­P$@rlCJ_x000E_@dÌÛøÒ?Z_x001F_³_x0016__x0011__x001A__x000C_@, y×íã_x001B_@÷s·7T)"@_x0008_ÛâÃjåå¿Bedbõ_x0005_@Üp§@_x0018__x0010_@S_x0010_¨_x0006__x0007_@ðø8¢3è¿	U_x0017_@Å_x0018_@G3±Ö&lt;¶_x001D_@_x001E_f_x0015__x0012_@¹_x0003_«©_x0016_@s13°å_x001E__x0006_@D	±_x0011_û?_x0003_%ÛÇ_x0016_@w×®Üæ_x001F_@t_x0008__x0011_Ó£g_x0011_@_x0002_((ç!@_x0005__x000F_À_x0010_x'¿qó?_x0002_@í(_x0013_@ÊÛ_x0004_0|_x0017_@Gáfs-_x001B_@_x001B_mmUÀó_x0008_@×Ãò92_x0015_@HÌ¯ü¡S_x0014_@&gt;_x0016_º_x0001_:_x0013_@*HAÝ_x0002_@_x000F_ÑxÀû_x0014_@JÙ_x0002_?ªà_x0017_@_x001F_ûßçb @lõÞß_x0008__x0015_@rÛ_x0003_pg¸_x0007_@À¸/9í_x0003_@°þ_x0005_-_x0019_ø?ÝºG_x001C_@ Å_x0019_Ù_x001D_)@j0Ò¤	@;%ÒC_x001A_@_x000B__x000C_Å_x000F_$c_x001E_@_x000D__x001A_ª¶¨_x001A_@Vò¹_x0006_é_x0011_@o,)ô¡² @ô³?¨Ù#_x000E_@¸ò±}_x0013_@¶mû6ð?ÂØIWÝX'@_x0010_õÇf¡_x001C__x001C_@_x0004_:_x0012__x001F_?_x0015_@²_x0016_}_x000B_&lt;Ê @:ÆVý_x0001__x0004_õÓ_x000C_@_x0019_¹+Çõ_x0010_@ðqFV`'@ÀÓ¤ÀÉ_x0006_Ý?wØwÂ²_x0010__x0013_@BÓ#_x001C_i!@@psõ¨¯_x0012_@Þb¹:_x000F_@è/à9ÓB_x0019_@_x0001__x0011_"~Xö?ðN_x001E_-ô?b_x0007_%_x0017_@x_x0006_üR%_x001F_@áF$_x0007_@Â¯fã©_x0004_@_x0003_.ê_x0016_@¶]¥Íø{_x0007_@tP_x0010__x0001_/)ó?_x0001_$äD-¨?Pnúp&amp;@IMÅÌz_x0005_@s6Ü_x0018_t,_x0018_@_x001A_pr_x0011_@ñ"Ô_x0001_´	@°_x0016_Á«Ùá?(_x001A_1_x001F__x001B_ö?H1-è§²_x0013_@åi_x001B_º_x0011_@PÀ¹CO½_x0018_@ÖÛaÔ_x0017_5_x0011_@°°¯=¼_x001D_@_x0002_4RMÿ`_x0015_@_x0007__x000D_nÈ_x000E_ÃQ @ºñ=¢W_x0008_@¿_x0006_HØ_x0018_@K4_x0010_åQ_x000E__x000C_@F³VúzB_x0013_@M¼cMßï_x000E_@Êt3f^@	@¤ò·s&gt;$_x0003_@°æÁÂ#Ü!@nSÚKÔ_x0006_@(/&lt;Z8_x0016_@Pé¡¢yCï¿6#_x001A__x0017__x0005_P!@õ2Î%j_x001D_@_x000B_\_x0014_@g¨¬r_x0016_Á	@+!_x0018_@EèÝ'_x0017__x0015_@lí"£ÖD%@È´Ì«_x001E_@_x0012_`_x0015_TQì_x0002_@õëXQ¤µ_x0004_@ªbá÷âý?_x0006_²|_x0017__x0017_@_x0010_Üs÷_x000F_@b«Üµd4 @ÇNno_x0017_C_x0010_@ãBoð_x0001__x0010_@ÅÂbâ¿1_x0013_@fft/_x000E_"@ôÀ%_x0006_Ù@ñ?Á_x000F_B_x0018__x0002__x0003__x0019__x0006__x0019_@|'ªÔ­"@°úxòÐ£Ø?ô_x0011_6ã_x000B_@ú®åtÍ_x001E_@lÈi _x0006_@_x0010_¡ù¢Æø¿Fã\3lõ?u_x0017_|ÅAÞ!@Ü±?ùþÛ_x0018_@¥¿Êd_x0014_#@Õ7¢_x000B_E_x000B_(@âRÎ$zd_x0010_@W_x0017_Í\_x0006__x0017_@èB_x001E_QÖ_x0002__x001F_@%µ)G_x0004__x001A_@°ùO_x001E_³ô?è Ôbt­ú?¡±_x001E_%õ_x0002_@wÛ{¿&amp;@¶)ÀZ_x000E__x0016_@Á-_x0019_íÕ_x0005_@/2Û®Ï?P5_x001F_é&lt;H_x0017_@ªZ%á_x000E_¸_x0001_@z¹j_x0014_z_x0017_@á[1_x000B__x001A_!@Dø_x0017_.÷?0X_x001E_o½_x0011_@(úð(_x0014__x0002__x000C_@ÏÒ_x000F_)6H"@·Y#ó_x0017_Z%@_x0002__x0003_0_x001F_d};_x0016_	@¯äÀçÞ¥_x0011_@ø_x001B_ñeUõ?¼¥ôb°b_x0019_@ã_x001D_6_x001A__x001D_Ñ @}4¤_x0001_ô_x0014_@w*_x0005_JÍd_x000C_@Xî03Pâ	À_x0003_Å_x001C_µ¦&amp;@(_x000E_6Tó_x0017_@&lt;_x0002_É_x0001_xÇ!@kM§_x001B_ME_x0014_@,_x0007_ VÍö?Úô·÷_x000D__x0003_@çdÁ"÷_x0016_@Æ©L­¨³_x001C_@Ùxe5{¾_x0016_@¦Nfè$H_x001A_@«C09$_x0013_@U×Ò_x001F_g'@êXv_x0010_b_x001E__x001D_@fÞå¨_x0010_@×Ñù/_x000F__x001B_@©}GWù_x0019_@JX_x001C_Ì(_x0014_@w_x0006_ÞÏ¢_x0010_@_x0004__x0012_Ö³-bø?Aº¤Gx @´ËÏÏ£_x0008_@cÀ!ÈP_x001A_ @ÝÛâbþ_x0018_@_x000C_øMR_x0001__x0003_û_x0003_@Ì¤/&gt;E_x0011_@_x0004_³`§h÷?ïf_x0019_Qtþ_x001C_@ÂB78¬T!@¬Ù`l{Y_x000C_@&lt;_x001E_ºHç_x000C_@Ò¸÷8ø~_x0002_@ØÎ_x0003_ÿ_x0016__x0003_ÀB_x0004__x0017_¶2!@S¸MÞÄ¢_x001B_@(åöþ'$@_x0018_rGÛ£ @lfÞP_x0001_"@ô_x001C_Ý1Ù_x000C__x0016_@¨LÃ_x000D___x0013_@_x0013_¡Â3Õ%_x0014_@Æ_x0011_dA5"@ k_x000B_n!U_x0010_@y&lt;_x000C_~h_x001F_@h®_x000F_C_x001E_@[XS¢e_x0007_!@_x0001_\)ZGSÐ¿_x0012__x000D_ÎÑd_x0005_@À|Å]XÁ¿Éuìv_x001A_æ_x0019_@_x0017_E{ô³!@§]knÔ_x0014_@sÃ%lª{_x0010_@e,_x0013_¬Ð_x001D_@&amp;ït,_x000C__x000B_@rÀ«_x001E_8_x0015_@_x0003_	_x0013_ùÚ$_x0004_*_x0001_@¸·Á&amp;_x0010_@_x0004_F@¤6_x0017__x0016_@_x000F_ê_x000E_M_x0019_@Â3Q_x0005_I_x0012_@_x0004_c0dÑ_x0016_@@_x001E_²©à½¿×rIðâ"@A ò2/_x001E_@ÆÄ$!ê&amp;@[Á±Õ%@µ}µSáÄ_x0012_@H_x0011_ô;î#_x001B_@ ´_x000B__x001A__x0002_$@È?dîþ?¦_x0005_ªñ°_x000F_@Oøîâ_x001D_@ü(_x0006_á_x0007_Ì_x001D_@Ä£Vt*_x0008__x001F_@¾è©nµ_x0012_@fçØÓ2¹_x0016_@8Èc¢;Å_x001F_@&lt;ä_x001F__x0003_.Wû?_x0018_NÓa)	@µ;Ì·$Ò_x001C_@ÈØ½¤SÝ¿ ª:¾9«ø?-&lt; ù¡_x0010_@Î)³C_x001D_@bfxn_x001E_!@(ÁµÊ¶é_x000D_@Å1t_x0004__x0007_lY_x0016_@Õ;z_x0016_@0ÅæW£õð?$G³	¼¾_x000F_@v_x001B_	_x000F__x0003_Z_x001A_@®»BYîÕ_x001E_@\¬_x000C_A¸_x001F_@ÐSF_x0006__x0015_+_x0017_@°ëò©_x0008_^Ú¿_x000C_àzÕ_x000D__x0017_@é:_x0002_kâ_x0001_@nL&gt;_x0007_!@sHJ8Y_x0012_@Î_x001F_+Ð_x0014_r_x0010_@³£)_x000F_=í_x0017_@_x001B_1ÕÍjû_x0013_@_x0016_éÓz_x001F_@X§.r  @`rh_x0018_£_x0019_ò?  $_x0011_g_x0010_@_x0019_øÐã2_x0002_@4_x0008_hÙfø÷?6ö¡²%_x0019_@$Dà	ìi_x0018_@_x0005_Ç_x0005_Õof_x0015_@_x0010_[Ô3ûµ!@á_x001E_Ö¿®_x001B_@$«×ûu_x000F_@8¾O\r_x0010_@ì­_x000E_FN_x0016_@ä_x0013__x0004__x0012_£!@¬[º"L_x0011_@_x0001__x0002_PT¼Yñ¾_x0001_À_x0001__I&amp;U_x0011_@ªÁ×¸y_x0016_@9fz*!@tÂö6Fp_x001B_@î]è^;__x000F_@øì-s_'_x001D_@ækÓÆv7_x0012_@VA[Ó·_x001F__x001E_@êËl_x0015_å#@ÊÅOë¿Ì_x0010_@ãÔT*_x001B_(_x0015_@°xS^$í?.Ç·Ã_x000D_ë_x0011_@ÝYÒý @Ù¼Ð_x0004_@_x0018__x0016_#ÿÐ$@à	ÌËuý¿h¿£ö @FY­Æ_x0003_D_x0011_@}Uä·«ò?8_x0007_ò_x0011_°$@À_x0003_Î2ã_x0007_@yJdJ·_x0019_@F_x001D_Å"@.&amp;bE«þ_x0002_@nÆo¸_x0011_ @1­y.Ô_x001C_@f_x0013_¸R_x0015_@_x0003_JÛò/½_x001C_@JýÓÛÒ¢ü?D§t¯_x0002__x0007_8q_x0004_@Á_x0016_È_x001F_H_x001F_@Ô	:	~í_x0019_@_x0004_óDÇ_x0006_@Ø_x0010_ü;_x001B_@à&lt;_x0007__x0007_,ðþ¿_x0018_mÃ2_x0014_@Oi£vÑ_x0014_@_x000C_)_x0004_@_x000D_@{ó Ý}_x0004_@_x001E_æ]k_x0016__x001D_@ÿ.euõ_x001E_@_x000F__x001E_Ï8õ_x0011_@m_x001B_M±_x0015_@_x0014_T_x000F__x0016_6«_x001F_@ä¸Kÿ_x0016__x0016__x0004_@Î_x001E_ÃC4!@ÄêÚøê_x001B_@Ør_x0001_Vxâ	@J©2¬k_x0012_@üéU[÷_x0015_@_x001C_3_x0005_íÄù?$YrÃ8P_x000F_@$AÇÀOÝ_x0012_@_x0003_OÕA`¶_x000C_@_x000C_§p_x0017_DT_x001F_@ùÙn¨_x0010_@K_x000F_ÛãAy_x0011_@­rpX_x0012__x0010_@hâò_x001A_¾¼û¿3ÊVB99_x0010_@ ±,_x000B_LYÞ?_x0006__x000B_0G|nå?ÐÙâÏ`_x001F_@CÿÃ&gt;_x0018_@Èì_x000F_&lt;R_x0013_@Pz8_x001C_d_x001F_@Hw_x0012__x0003_Zpá¿°¨8³_x001F_Øá¿¼¶X%ò_x0002_@Ô_x000E_uBl_x000E_@"I¬Últ_x0012_@_x0010_WÊóRä_x001C_@èñ+Ýs._x0019_@g¥_x000B_ëT_x000E_@qæria_x001A_@þ\Ù+_x0006_@Lïï"_x0019__x001B__x0019_@ä_x0007_Â3M_x001D_'@zò©Æd+ü? ¢ßeû"@Ð_x000B_vÐ_x001B_@O^®ºÌ_x0006_@»rc@ù_x001D_@Æ/&lt;T²J_x001E_@^µ_x000E_æÀÓ_x0001_@N_x001F_,_x0004_Ú @pr§	Vðö?çÙ6~+_x0008_@p¼ì_x0006_eØ_x001B_@ý®(Wnß_x0005_@_x000E_½A_x0011_½_x0010_@ÛÊO=ãè?yÁÙ¾_x0001__x0002_úf_x0007_@CCY½ì_x000B_@1_x0018__x000D_Ö©(@_x0003__x000D_)_x000F_­ã_x0008_@_x0012_«¸0Ö_x0016_@ÛÌ#ðHñ_x0015_@ì}Òâ1%@ô8_x001A_Ân÷_x0018_@OËA_x0012_T¿_x0010_@_x0001_*8³2¨Ò¿Õîn_x0008_@w«C»µ_x0003_"@¬q¶þH_x001C_@_x001C_®#_x001D_«¶#@TúQ¯S_x0015_@ÍÞwññ_x001C_@è	@w_x0016_èö_x000D__x0019_@"À_x000E_ÄÜ_x001A_@°+e_x0018__x001A_æ?3A4Bxl_x0001_@x¨F¡¥-_x000B_@_x001F_¼ÍìÓ:_x0008_@b¨_Î_x0013_@[Â3Ú%_x0017_@CÏd]Q"@Âðáç_x0012_@¡8ÑWN_x0018_@¢Üupÿ+#@z'n´_x0001__x001B_@tNÛAÆ_x0017_@_x0004_þ¸¡ö?</t>
  </si>
  <si>
    <t>fff831e498eebde0b062bd69064df872_x0005__x0008_è°çºuF_x001B_@©Qbö_x0013__x0011_@Æ¼#_x0006_JÀ_x0017_@hHö_x000C__x0014_À©ª·*¶_x001C_@¬2@Ë_x000D_@#MSiÀ_x000E_@(Jû!³_x0012__x000F_@?Õµì³_x0015_@¼	HÖ_x0007_£ó?àv.k_x0019_èÌ¿m¿¦q'¬ @H?_x0001_Poä?b}µ_x000B_n_x001C_@_x001B_ó*_x0012_	@Dt,_x0014__x001D__x0018_@ö2éÓ©ÿ?;còà_x0014_@JÊ_x001B_ô#@±._x0003_Þ·_x001B_@Ö5`ºåb$@`LöÙ$_x001C_@°·_x0015_zxhÙ?ø_x0017__x001E__x001A_@_x0004_&amp;qZ0Ô_x000F_@_x0012_ðÄ_x0018_ü?¤ý_x0017_4C_x0003_@a5dÅ_x0015_@3â_x0002_§5ì_x0010_@xa þ÷¿ÛÌ{E_x0014__x0006_@_x001F_Ô"_x0004__x0006__x0016__x001A_@sU_x0003_«ùµ_x0014_@³Á·µ]k#@sïD~YQ_x0008_@Ø	V½ìÞ_x0016_@æ¿í_x0019_B|$@1MOd8_x0018_@®_x001F_X¼!@_x001C_çþ¤_x0016_@'+j_x0005__x0001_@ó(_x0002__x0012__x000D_@ W_x0008__x000F_@i4_x000D_¥\|!@Þõù_x000F_û_x0012_@Ù_x0002_ó_x0018__x0014_@Ñ_x000D_zð·	_x0004_@¹L%Ç_x0014_@y_x0011_Ða_x0018_z)@¨Þ÷7]_x001C_@ÀÛ¢«:¿_x001E_@@±æ$¶t"@­¥ø¯Ìs(@úÖLq_x0008__x0014_@ö_x001A_¥l_x0011_$@í_x001D_Þ×_x0019_@8¦_x0019_'o_x0008_@qC,&gt;É_x0013_@tÃFã4Æ_x0011_@ÔëZL!_x000D_@ZQÍúùK#@¸_x000E_ë3#@_x0011__x0015_¿_x001A_o_x0018_@_x0002__x0007__x001F_,]-@`C×Ó|_x0006_@oßíY}7_x0011_@±_x0008_lÖ_x0002__x0005_@_x0006_¹ºÌ¾'@Yhl!@`^Ì,D_x000E_ã?TÊûÉÌ¾!@\¢"(ö_x0012_@È3±_x0006_ªk_x0017_@D·I¸á_x001E_@#ø¤_x0004__x000E_Ñ_x0018_@ Q±ÑÆ¿HS,_x001C_?J_x0001_@xëa¡3×_x0001_À@r)}_x000D_}Õ?GTeý¶,_x0012_@_x001A_ìûÇÚH_x0004_@ðj_x0011_HÈã?íÇß³_x001E_8_x001D_@Ô¿R·Aù?t_x0006_3¹î_x001D_ÿ?ÎHBg£¿^BÁÎñ_x0013_@_x0012_Ñ)s_x0012_@YKVV_x0003_@ð¤¡ä¬_x0006_@*l\¡"_x0015_@_x000F_N®­_x0011_@]·«¿PI_x0006_@Ît=\[c_x0012_@0vÅâ_x0006__x0008_`]Ö¿²Á§ãÁ%@_x0007_uÏúÎ_x0011_@*ÿÖ§xå @èY_x0019_;í_x0016_@r6½&lt;d_x0017_@°æ¹ä^fæ?ÐÔÔxÊí¿Â	+_x0004_ÞP_x0005_@_x0008__x0019_|YÚ_x0005__x0003_@_x001A_/@uK&gt;!@_x0007_|ý§%@_x000B_ØM_x001B__x0002_õ?`Fz?ìç_x0012_@Î_x0018_m_x0015_@Ê&amp;ÜO_x0016__x0007_@å2ÒR;K_x0011_@,_x001F__x0013_Ù_x0002_)@iuyõ"¿$@ü=õÏ&gt;_x001A_@Â~MqÆÚ_x0012_@#FQÃmØ_x0019_@ö_x0001_Ã_x0016_t_x001A_@¸)¡)Q}_x001E_@0(ZÀ¿cë?þ¶oÕ_x0001_@z_x001F_åñb% @¤¶À/x	@_x0010_ [ ª_x0012_@¨_áÏµÎ_x001A_@_x000D_¶¾¿ô_x000E_@d+Ü½¶_x0003_@_x0001__x0007_¬l-vÂ/_x001E_@|Ý_x0003_Å¥n @y'~¸_x001D_@_x0008_XçäïI_x0014_@­bï^_x000B_@[²t³wz_x0013_@_x0010_î¬±uõ!@¨á zH_x0014__x001B_@ØQ,W_x001F_Éì?C_x001D_éU_x001E_@*ììë_x0007_+_x0018_@t_x0008__x0007_ ;u_x0016_@IGÇå4A&amp;@êØ,H:_x0019_@nç÷x&amp;"@êp±hÃ_x0016__x001C_@Ú_x0019_°øÐ_x0017_@õ_x0014_Û2u_x000E__x001E_@ÙcÎ3_x0012__x0015_@L_x001F_4v_x0001__x0011_@«_x001E_³%__x0014_@}2gýy_x0003_@_x001E_M!ñW_x0004_%@ZÛ:¥_x0005_Ö_x0003_@¢}_x0018_o_x0002_@_x0010_	?-½û_x0006_@°}_x0016_Ý_üÓ?´Üÿä^o_x000E_@AI_x0012__x001B_@ÖcáR© _x000E_@Ht{b§Ñ"@@èæ_x0002__x0006__x001A_²°¿XF"ñ9Ùî?·ìXYj	@¸_x0017_³xOmà?p_îÎ¸3_x0004_Àøp¿Hç¿ 1Ó`_x0018_@@£ÿ.ì_x0012_@¨N²¯¸ö_x0017_@_x0018_®,³U_x0005__x0013_@Ô¾gÛv_x000C_@)_x0015_e¦)_x000C__x0012_@Ã`	lcû_x0007_@0¶_x0010_æ±fï?\_x001B_~'SÏ_x0013_@LñªÎÈ\!@â:Í|ý-	@ÄvQ+8_x0004_@_x0008_ÿ_x0001_ÂÐ_x0015_@îúw§_x000F_D_x000B_@P_x001B_0Pû~_x0003_@=_x0013_¹¥³_x0012_@z3¡Ät_x0014_@&gt;ÄzL_x0012_%@@¢º?Ær%@Ø[¹·\#@g­Í4·_x0002_@~2Ó @Ú_x0010_,)_x0007__x001C_@§X×û_x001C_@Î`ºçØ_x0008_@0	á¦/¯#@_x0007__x000B_6_x0002_º¶ÐG @°ÿhÕ_x000B__x001A__x0018_@¾Ã+´4v_x0007_@C§D_x001A_!T_x0012_@¦*_x0012_È`_x0019_@­_x0019__x0019_²_x0005_@¾ÓG_x0006_¸ò_x001A_@¥_x0001_(_x000D_CF!@jHÚÚ_x0019_F_x0016_@¿Æ©¹N_x0013_@EÈ°_	_x0018_@Ã|_x0006_àq_x0003_@~û10E¼_x0003_@Ajd__x0014_&amp;@¯øR1^!_x0016_@ÕnÍÜÂ_x001C_@cM e _x001B_@Ã×Ö_x000F_!®_x0019_@0Dâ6ò¿_x0015_³#îë_x001A_@ÂØ_x0010_Þ§_x0013_@¢'_x001F_í ¦_x001C_@_x0016_¶ëhÔ_x0008_@feB+Ð_x0012_@ ¹ø_x0016_É_x0007_@ûK7ÔÎ_x0015_@0i®NêÚ?loé2`_x0006_À»²»+i¾_x0014_@tà»	_x0001__x0004_@#þÞ5¯8_x001A_@ðí,_x0001__x0002_sä¿òÛ4Õ¢_x000C_@_x001F_êbôQg_x0014_@_x0008_&lt;ÐwT_x0004_@~P¤&amp;_x0004_=_x0005_@ô`	Æ @BqþÌàª!@2½DT1è_x0015_@X¨Ì0¡ßê¿_x001C_£ÜÆ¥ß_x001D_@£#Y.® @xØ©Ça_x0019__x000E_À_x0001__x0001_^_ù,?ãN¼vî_x0018_@òµAø¿_x001B_@ÿ!ÈÒ=z&amp;@_x0014_Ðg_x0010_Cu_x001E_@h1tV_x000B_@_x0005_@`t_x000D_ñZ_x0011_Ç?Îÿ_x000B_6H$_x0005_@Â37Úéô?¬_x0016_¸!Õ`_x0019_@öe¹ î)_x001B_@,f6_x0008_i_x001A_@BèÍ7²_x0016_@BzðqH_x0002_@:ÒsÖÎà_x001C_@8|Þs_x0005__x0019_@Bô6kÚ!@h_x0004_a¨öÓ_x001E_@½}ý_x0012_]_x0005_@29Ã_x0018_?¶_x001D_@_x0001__x0003_O%l¯D_x001C_@ªX	¾À¿_x0019_@4_x0002_J_x0017_@_x0004_õÕ·³_x0005_@°sUv_x001F_@Kt)'â_x000E_@ªf`Ú/¡_x0011_@È§ú¥rd!@2Ç_x0005_cä_x0013_ý?_x000B_RÃ!ó_x001F_@t_x0008_ý¨¶ @²À´ºàÙ¿Ü¦;íI @~vcwx_x0010_@4Â¤.»_x001C_@ë&gt;¦ïl_x0004_@¶¡»_x000D_i_x000D_@³&gt;(_x0019_ÿ_x000C_@Ã±²5¹_x0008_@u&gt;Uêá¡_x001D_@*ó&gt;f¡_x000B_@t³ä_x0008_\°_x0010_@mkq_x0019_@Ö_x001E_A_x000D_¸¥_x0017_@%ÚZ"_x0017_@Jê}_x000E_@_x0005_ÝÐÓ²_x0002_@]¥tHHû?dRÛøx_x001D_û?ÖS§ä7!@ke_x000D_#_x0014_@@ÑæG_x0003__x0005_)Í @1_x001E_½kg_x0004_@Ø_x001F_5_x0006_,_x001D_@¾Z/_x001E_@xA~_x000E_çÊì?_x000D_öî%@øsPÚF_x001E_@_x001A_î¸	4"@¿_x0011_b½þÚ_x0015_@_x000C_Æzé_x0013_6_x0003_@öÎ·3Ç!@8_x000F_³ïÙ_x0012_@è/AÔz_x000C__x0012_@Ú_x0001_èñ&amp;@t_x0002_	N,@KÇí_x0003_É"@p_x0003_k!_x0018__x001A_@ü`	Ù_x000B_1 @àº¥ rÒ¿ä³jl_x000F__x001F_@¶ëtJµd_x001B_@:ð¯zß_x0013__x0005_@`thîÌû?]¯FÄ_x0011_@°OÚ%@½Nz£_x0018_@[Õj_x0014_×_x0019_@°+Ü ÿì?|_x001D_#T_x0007_3$@S´_ú @IEOí$@üøý}Ú\_x0016_@_x0002__x0003_ÐóÅ¦I÷_x0018_@6_x0014_ _x0005_-:_x0001_@Fñðøk_x0014_@`bpP:_x001B_@êBS`-þ_x0006_@ôó ÿ+@Îq_x0005_T_x0015__x0010_@_x0002_¾²0Ó?D¿_x0001__x0007__x0012_Ù_x0002_@IßVÉ?_x0012_@M2e_x000F_Ê_x000F_@jU¶ú?GYôC2S_x0017_@àUµ9;i_x0018_@öGe_x001F_¹|$@OÙ¹Æð	@¶_x0017_ p/x_x0018_@3'gA_x0016_@¸±§W¬_x001F_@Ì¬_x0010_EOT_x001F_@_x001F_É¯9Ý[#@TµÛOy±_x0019_@{H_x0008__x0004_É_x0002_@ñåf-ð÷?õRõ%a[_x0010_@¨Ó_x0011__x0001_ææ?(_x000B_k¿q8_x0016_@I5ªS8A_x000E_@úÐó?ã¿j_x0005_¢þ?&gt;ÕÓG_x0008_@,é_x001E_	_x000D_F_x0002_î?ê_x000B_*þö_x0011_@_x0008_7(_x0015_¶_x0018_&amp;@º_x000F_Ì{_x0013_ô?.£!Èi)_x000B_@iÅ/ûª_x0017_@Ì3'³|_x0015_@Åê_x001A__x000C_«_x0019_@`ÝJ£I_x0011_@8jrI_x001D_@dz_x001E_^_x001A_@É/Þ_x0003__x001A_@^H+Â)^_x0014_@¥ä!oÝ`_x0012_@Æ_x0001_»D_x000F__x0016_@`m£Ú¹"@©¿_x001F_6c_x001F_@_x0007_¨zß»_x0017_@AÊ«°Ïc_x001D_@²3ò "@À?_x000B_c|_x0004_@·Ëi)_x0014__x001F_@_x0006_I_x0013_FVÀ_x001A_@ðX1ãO_x0012__x0019_@Mø_x001C_OÛ _x0005_@ÀýWþî'_x0007_@WA.b¨!_x001A_@©e¨('_x000C__x0011_@lPG±Ãi_x0005_@¶Öä_x0017_@c¬£¥-_x001B_@_x0019_ä¦lUI_x0014_@_x0003__x0004_èD¨-°Ï_x001B_@$¹Ig)_x001E_@2É#¹Hå_x0018_@Êú#GI_x001A_@#Â&gt;ýh_x001D__x0003_@ÊÂ8%_x0001_@LjBu_x000D_ý_x0010_@ðÐîN_x0007_þ?ðòÁ_x0015_@_x000D_ÙbSBÙ_x0014_@»ãq_x0007_¨_x001B_@üÚ;_x001B__x0013_Ï_x0008_@TWÁj_x0017_@_x0016__x000F_D&gt;¸K_x0019_@É	dñòä_x0014_@÷¤½õR!@ðÝÇbÙ_x0017_æ¿0c4$;_x000C_@Ð¤_x0012__x001E_%@&gt;_x001B_Ñéíø?~@_x0016_~e_x001E_@ fßl=ùÞ¿rØ&amp;`É_x0015_@µùì¤«_x0007_@4õânYl_x001E_@Ù_©$¢_x0017__x0002_@j_x000E_Ñj_x001C_@ _x000E_Có¥#@¬ç_x001B_öÐ_x001B_"@E/Ñ:_x0010_@¦é_x001C_Ð(_x0013_@þÅ_x001C_ê_x0001__x0007_4e%@ôÍZÎº_x000F_@_x0008__x000C_"_x0002_K_x0012_@¸¿_x0015_Ùw­_x0018_@!_x0001_'_x0010_@_x001A_Þ2_x001A_q¦"@Jz_x0011_|Ù_x0004__x000D_@Ùtïµ+U_x0018_@c0â_x0015_O¶ @òØ"&lt;_x001D_@_x000F_ÚTÀõ_x0015_@ú_x0006_£·ë&lt;_x0011_@f ûÚW%@Âõ±å_x0002_ô?_x000C__x0007_Ðî÷_x0012_@A5àß!@ê¡°_x0002__x0015__x0013_@ÉÓø®´÷_x000D_@'È	wx_x0013_@_x001A__x0008_Øµ=_x000E_#@P°8lÝõ?_x0002_kâû)_x0019_@`'²åZî_x001B_@SZã_x0006_5O_x0004_@RÃqÛ7&lt;_x000F_@È_x0006_¿LÙW_x001E_@èý£|á_x0005_û?ºv_x000F__x0010_0uò?&gt;ö_x0010__x0003_"@¶.RU_x001A_@9_x001A__x0003_Uèñ_x0017_@©è_x0006_Ù_x0004_@_x0001__x0002_JE tÀ?_x0014_@¿â ¦h#@3ãÿÖ!_x000D_@¨&lt;zõ1ì?À,;DÌ¿¥M÷?½ @BÒÿ_x001A__x0017__x001A__x001B_@Âòk	_x0008__x000C_ @&amp;_x0001_Ú¡_x000E_@z`¤Sè,_x001D_@r4uõ_x0011_ @_x001D_É3¹V´_x0011_@&lt;_Þ.k_ø?ÐÇÍuQßñ?$Bë¿y_x0017_@à;$©_x001D_ú_x0012_@Áã³«å_x0015_@_x0006__x0011_ÂHaY_x0015_@Jñ) ¢è_x0019_@èÓSÕ&gt;¥å?_x000E_Õû_x0015_}_x0001_@¸¯IÓ_x001A_@{X§×B_x000E_@ð¯!)_x0012_Ô?0ðßÙý?ï|ªJ4¾_x0002_@¤_x001D_E_x0014__x0013_@ä+¬òØx @!_x000D_Ænþ @û_x0004_xä²Å_x0018_@x$èÆ_x0003_@Àt_&lt;_x0002__x0003_ÜÊé¿_x0004_äç¤&gt;Ü_x0001_@ ³pËH)Á?¶^(UÂ_x001B_@_x0013_kb×¯²	@@_x0012_µ"@¾ÿhn_x001A_@_x0018_tèË)¡_x0016_@ôT_x0013_HÕD_x0010_@àh?Æ½_x0007_@và÷Hu_x0011_@ç¸ÈÍz_x0008_@¾mhòU_x0019_@¢Aº_x0001_|bý?_x0002_·3vø&gt;!@Q_x0015__x001A_R_x0019_@^Ý$&lt;ó_x001D_@ïÎ_x001E_d¯í_x0004_@H(u_x0003_@$_x0008_@_x0014__x001C_ù_x001B_@ïF`Ô_x0011_@øþÒín¸_x001D_@è&amp;ì_x0015_d_x0018_@w_x0007_îé±_x0014_@ÝUB¨Ï_x0010_@¾M_x0012_wOM_x001A_@Hô(Äù_x0010_ë?×_x0007_XÜÔÃ_x0012_@6Óü&lt;1_x0006_@ÑsÃz_x0016_@c\_x001C_ÇRø_x0016_@uZÌ&gt;þ_x001D__x0018_@_x0003_	ÎJÈ§_x0002_@_x0006_¥uÉ_x001D_Ò_x0018_@4_x0017_½K*¶_x001F_@HèU_x0008_~_x0001_@ê]Å$_x0005_@KsMÞ&lt;"@éÎÙí_x0011__x0015_@ìt_x001B_2!_x0005_@Ç0 +é%$@_x0002__x001B_ñNÉ_x0011_@ç&lt;ÆûK_x0017_#@0_x0019_î_x001E_@_x001C_"1_x0018_@uê_x0008__x000D_|_x001F_@f_x001E_UØf_x0012__x001D_@æ"_x0016_¾Ûí_x001F_@ó`"VS _x0014_@4h42_x001A_ñ	@_x0006__x000B_Ó\_x0018_@ß-ÕU`_x0015_@Ç_x0001_ùm_x0008_&gt;_x001A_@Mqwçç§	@[v;pá_x0006__x001D_@[¦_x000D__x0005__x000E_@Ày_x0014_«ìGÏ?È&amp;G·úÌ_x0007_À nÅ[_x0007_¾Â¿ô¹uÊXÚ"@_x0004__x0013_°^»+ÿ?WÇG'zà_x0012_@¤´b_x000F_¶!_x001E_@ÌÙ¹J_x0002__x0003_°»_x001A_@ábó_x0010__x0001_ @x+Q¬_x0016__x000E_@Ê5'ý=a_x0001_@ÞÓÂ8ö_x0006_@ËEU$'@_x0014_+mÉ_x001F_@äHÃw²!@ÕÞ_x0017_¶|ä_x0016_@_x000B_ö§}Þ¨$@¶Ç~§¼  @@p+þ?¨ágÔÝ_x0016_@õ?©6V·_x0018_@ $`&lt;ý_x001C_@ìºÓ_x0011_À="4ÎuK_x000F_@_x001E_%_x0013_ðëÍ_x000B_@NBØøñ_x0005_@_x0013_²wæË_x0010_@bÜ×_x0001_1_x0003_@&lt;²_x000C_ÛQ_x001B_@ÌøÝ_x0017__x000F_@_x0010__x0008__x0014_å¿2_x0015__x0019_~V_x0002__x0017_@æ~ÒD_x000F_$@(éóS_x001B_°_x0014_@ÕÒ?¼'@W¨yfxæ_x0010_@Ýh&lt;îG¤_x0019_@s4Üª_x0015_@Z_x001F_!ÆJO_x0003_@_x0004__x0005_àÂ¬/= @qóÞenõ_x0017_@h!IÊ¿­_x0004_@0mh&gt;H¾ÿ?_x000E_®\3 _x0005_@ò[6Ýò5ñ?l´º_x0004_Ã$_x000C_@*_x0011_ÎU(_x001E__x0005_@àô[Éòû?l@_x0003_·&lt;mÿ?¬Ì]8u_x0002__x0002_@my®ÏÎ}	@d,xc_x001C_b_x0011_@£_x0006_2_x0002_ç_x0015_@|_x0001_¿ÙË_x0002__x0018_@ó#TðBä_x001D_@å_x0015_ü_x0017_öv_x0006_@D{Rld_x001C_@DN8þtÍù?-ýEZ¦W @´­_x0015__È_x001E_@ãNÐ'@+ß`t_x0012_@0FLü?LÕDÏv#@{×Ëæ}#@:-ý¸_x000C_@DÄ´_x0011_JÓ_x001D_@Éïþôk@%@ÛÞ&gt;9_x0012_@Û,µð_x001C_@pGo_x000F__x0002__x000E_¤Å!@úéÓV2_x0013__x0007_@²2~d!_x0016_@m¾XqD_x0012_@«®_x000E_¤_x0010_@ùæÒâE_x000D__x0016_@Ô¬ê¯l/_x001A_@_dm8_x0016__x001F_@Ë÷_x000C_ûÕ_x0019_@ª+ÛSÝÑ_x0013_@6DØ?ÕÀ_x0005_@hÙ&gt;Þc5_x001C_@ÔÉ¤&gt;¾	@~¯93t_x0008_@ÿØK8P_x0007_@_x0015_¹9w{_x0004__x001F_@¥±Nç_x001D__x0014_@5è¦_x0017_TË!@¸Wz_x000C_%õ?g6$Y¿_x001D_!@üVwzåSù?4E·ç81_x000D_Àz_x0018_[þJ_x001D__x0003_@²_x000C_é_x0006_Óy_x0019_@_x000B_:DH_x0002_@ºt¥¢e_x0012_@+éî7X_x0013__x0006_@´_x001E_Éó)!@d_x0006_âj_x0010_U!@_x000C_e]r_x000B_×#@-yÒ_x001D__x000E_o_x000E_@_x0004_¯öß­Ë_x0001_@_x0001_	óõ¡6Q_x0011_@ñNÆ_x0008_Æµ_x0013_@\l_x000D_t©ý?ÜÙW¥Â_x001E_@Ä5ß çü?-XJA_x0007_,_x0015_@¤_x0003_´;`_x0018__x0011_@(è¡_x0016_¸_x0002_&amp;@bt·Ê}_x0003_@²ÔQoï±_x0006_@î·tê @òÏ±¤²8_x0017_@Pä'&amp;Fé?ÍþÐ2ó1_x0013_@¹Ã4_x0005_92 @Ühv_x000F_§ü?Å2yòI!@Õëª_x0018_!@®ÙFo_x0018_¤_x001C_@ _x000C_y_x0019__x0015_Üã?àýøAÝï_x001D_@s_x0019_,¢º!_x001D_@08Eëÿò_x000F_@_x0008_EQÙ_x0010_@_x0015_'Ñ_x0001_"@âï0Lî_x0014_@A¶sõäN$@©ÙÖÞC_x0013_@lú_x0004_-_x001B_@?C_x0002_8`k_x000E_@òv¹_x001C__x0011_	 @¹Í]Ø_x0001__x0002_´´%@_x0012_øU³Í_x0004__x0012_@&amp;_x0019_10tW_x0006_@R®;9_x0018_@_x0002_õ_x0010_~,ï_x0001_@d_x001D_|Ü_x0017_@&gt;H¹62_x0010_@`÷¨#½H_x001F_@_x0011_M_x0004_5^_x0018_@Ö1ßly	_x000B_@ø©Ð=O_x000D_@_x0003_¹ÑtÛþ?Aö:Â_x0006_@~98è _x0012_@Bì%Õ«$@,f«Ù_x0013__x001E_@õ_x001E_C	@+áà1¦_x0014_@eÞ_x0013__x0016_@ß`8h0p_x001F_@_x0018_ÿ"ì4Ë_x0017_@_x0001_ôÌ'¹ç?µh_x001E_Ê,[_x0012_@_x0010__x0010_Û&amp;_x000B_Ü?¸_x0011_@VÑØ_x0007_@_x0008__x000B_ßÿî¿Ö¡&lt;Ðe _x0011_@°Váèîè?uÊJmÞ¯_x0012_@þ_x0017_ö&lt;¾ @?êuxß_x000D__x0011_@´FùTs_x0007_@_x0001__x0007_3²_x0016_¥_x0006_}_x000C_@2¦9W"o @,@_x0002_Ð¢_x0010_@©¢ÆÄÌþ_x001A_@¹K_x0006_ñn®_x000C_@ä0ÑØ¹_x0017_@Þ ÃBùæ_x000F_@ÍFê+Hð_x0015_@[(Û(rA_x001F_@I6_x0007_6_x0008_@JÃÜ_x001A_@Ï_x0010_ú¿§"@3;ïýóÕ @o­Ü³i_x0016_@è_x000E_"á=è?úO*Ìé+_x0017_@o_x000D_î_x0011_ú_x001E_@_x001D_Øs7Ö_x001B_@N7:R_x0007_þ"@_x0014_öÄ±_x001F__x000D_@Ç_x001C_·,_x0016_Q_x000B_@Ð­D_x0005__x0004_ü_x000E_@MÜ&amp;_x001A__x0013_@'5_x0008_¬µ_x0012_@÷¤8_x0018_Q	_x0015_@^AÄz^_x0007_!@Ð*_x001A_±_x0003__x0014_@!t³Ã(þ$@ì%Ñû.î_x000B_@Ó\²°n_x0013_@Øå®öb_x000E__x0018_@ÉzöÞ_x0002__x0005_¨_x0008_@ºïw­¼_x0018_@¹FÅZÍ_x0002__x0003_@Aò=ùÓ_x0015_@«ýT×v$@z~?1çÁ_x0004_@ThH_x0001__x0017_@\ÜS¸O_x0003_@ÿh_x0014_2¨"_x0015_@_x000B_9bX&lt;(@Ì&gt;Wø}Ë_x0019_@¨ÿu4;¨*@Ý_x000C_¤U¬_x001A_@"D¿&amp;	ï_x0010_@h´}ÇÁ_x0006_@èþÇ¬_x000C__x0010_@)§ð_x001A_)@_x000F_Þ¦¦c_x0017_@_x0002_\`c®³?vZÄ@(n_x001C_@$_x000D_&lt;E~Û_x0019_@£ª÷;_x0018__x0012_@Ì~rQ÷?Ôé?°|!@©_x001B_F	_x0018_@(Xb$ik_x0011_@æÈ_x000D_ÿº_x0003_@°F-_x0010_pï?fm²s§_x0012_@qnK 3½_x0013_@ócÌ_x000C_i_x0003_@z¤©d?Á_x001E_@_x0002__x0007_ZËwo_x0002__x0002_	@ M»Ò¹Æ?`t3oDÚ?@IÊ£èÌ_x0014_@ö³ûíOp_x0007_@ _¥æÉÇ¿Ü3F&lt;Å© @3¶ÖF_x0016_@Z#^	_x001A__x0016_@¼¢Æõ_x000B_%ù?÷úø_x0011__x0011_	@_x001E__x001E_|äkq_x0001_@ë_x0019___x0017_@dµü\ãó!@àd¬Âç#@­_x0012_Ñ¥\Ü @_x0010__¢_x0013_ìAÖ?ä_x0006_26+9_x0010_@Øß|!@_x0015_èeTT_x0014_@vgÐ_Ä:_x0019_@pN­òk9_x001D_@å²¤NÄ @«_x0005_Í_x0003__x0008_Æ_x0016_@º_x0013__x0010_Z_x001F_@Æ(á`_x0013__x000C__x0004_@_x0010_Ëç·û¿¨LÔºw_x000D_@.9_x0010_Pi_x0002_@r#8_x0003_r_x0016_@_x0006_öuª¯_x001D_@.y~	_x000C_Zð_x0007_@R)\oG_x000D__x001C_@_x0003__x000F_u}û_x0005_@_x001F_î_Þ_x0016_§_x0007_@_x0008__x000B_YºTo_x0015_@øê¶@3_x0011_@·Ø6\|_x0017_@Q-þ_x0003_P"@O`P:}%@ø^_x0006_ÉX_x001C_@ìV,Ý @L_x0006_0@I¨_x0011_@Ú_x0005_L_x0001_Q_x0004__x0017_@Ïá_0÷'_x001C_@\tG3Ó_x001C_@ØU_x0001_Q¯!ø?Àhé{b9Ù?_x0014_;ó¸0Éö?õ¹\à_x0010_@´_x0014__SC_x001C_@8mo_x0011_uâ"@ØKâ_x001E_[Iô?_x0015_ß{§{_x0016_@	¯¾xð?_x0018_¶£v&amp;£_x001D_@­®%^Å_x0010_@fa¹_x000E__x0005_$@áñúdf_x0010_@R$v_x001B_dB_x0018_@TÉ\ù_x0002__x0010__x001C_@y"_x0006_Øõù?_x000C_ø_x0008_×¿_x0005__x0006_Àùz ãU_x0016_@_x000F_RéN_x0010_@uéÉé_x0013_@_x001A_å·»W¨_x0004_@@æf]æî?ÀNÔßx_x0002_æ?_x0014__x0001_È«¬_x000B_@Å÷ýoÑ_x000E_@Ñô»Ñ_x000E_}_x0012_@VÚ#Ä7î_x0016_@_x0010_lJV¤_x0003_À|_x0014_Áõ]ú?J/¡¶·ü_x001A_@´o ½·_x0010_@£è!~Å_x0017_@4Wo¥@1_x0019_@x:öw3)_x0018_@h_x0012_÷_x0003_¦_x000F_@( _x0005_Ï_x000D_ä¿¿?ð¥Ä8_x001A_@_x001D_Jèe`»_x0007_@»1~©æÑ?øø4­Ò¯_x001A_@@x[ç·Ì?ZæMÊÇ_x0013_@Ô¼º_x001C_Æ_x0003__x001E_@Ag³ÊÛ_x0002__x001C_@Ü¾pød&amp;@¡~Ò+_x001E__x000B_@_x0006_GW;ö_x000B_@_x0007_«¿L_x0013_@Ñ«¾Ù_x0002__x0005_õ§_x0019_@ä0¦q¾!@éòD_x0010_%@Øà_x0018_@ÐÎÿò?"éô\_x000D_@«_x0001_8(­ß'@_x0007_&amp;_x0014__x0019_« _x0017_@Ã|ð_x0003__x0016_@_x0008_÷6ÎUÁ_x0011_@ ×,È'_x0004_@®_x000F_`Æ¯_x0012__x0010_@?_x001C_ÄIä_x001B_@à9µ$Iþ_x001D_@q ë9Þ_x0011_@¤yâõ¾Â_x001F_@ð+ý/R÷¿Hq_x0015__x000F_=_x0002_@{_x0018_ò_x000F__x001E_@Ó©Úy6_x001F_@)ïr°¼_x001C_ @ãÂ#µ/_x0014_@óÂBÎ_x0008_²_x000B_@RÀ_x0017_À+i_x0007_@tÝÈq_x0019_§_x0015_@#\²Íøz_x0015_@Ã?Ò$ _x000E__x0013_@|ÝÒ~úøö?_x0016_±]¾è_x0018__x0013_@¬G_x0005_HRq_x000F_@_x0008_CRtÈGã?r1âj_x0013_@_x0002__x0004_¬jóvK_x0003__x0011_@®í9Äç\_x001B_@äÄEÅRm_x0019_@&lt;Ý©ù#ò?Ø99Uó#_x0010_@À»_x000C_bs!@Âô	ñ_x0014_@Çµe ¸_x0016_@Ê_x0007_£MVz_x0014_@MLÇÌßÞ_x000D_@ÏÛ¶_x001F__x000E_@]s õÂG#@[mkò_x0018_º_x0015_@¸ç¸_x000B_9R_x001D_@_x0007_3~_x0005_Ý_x001C_@Í97T¡_x0001_@q¿±w¾µ_x000F_@5î_x0019_k @6·1$«_x001E_@tFØuê_x0015_@kSh¸_x001C_@_x0018_G\lí±&amp;@_x000D_ï&gt;_x001A_ü)"@phþä?]9_x0003_àÛy_x0015_@Àÿ$Ò_x0016_@+_x0018_Ë½¿[_x0014_@Jwy_x001E_£_x000E_@&gt;'ãL_x0001_Lö?ªNm¬*_x0006_@S¯ßZEP	@ÇÇB×_x0001__x0005__x0012_)@ü_x0004_íh$_x0004_À[e¡_x0013_Nõ_x0019_@¤½Qâ_x0002_5_x0003_@däØ­@2_x001E_@Ü6²e_x001C__x000F_@Dcï~8_x001F_ @8°ªá[_x000B_@Ìwr­f @¥_x0002_v.yâ_x0013_@_x0013_N_x0019_ÿ_x0018_x_x001C_@gò£z£_x000C__x000D_@&amp;õN Æ0_x0016_@¤¼T4_x0001__x0016_@ò÷B:#@@OGZ_x000E_S²¿t£ht¹I"@çJwu_x0002_E_x001E_@¤Wî[}å_x000B_Àî!£í_x0011_@ dc_x0018_®£_x001E_@BÐkÎ'_x0010_@_x001B_$Ç_x0005_f_x000C__x0014_@Ó{Ó_x0007__x001B_@¢&amp;_x0011_l)@x]¯njô_x001A_@=èÜê_x001B_£_x0003_@U°_x000D_yZî_x0012_@@ßÐN$Ñ¿$Ä±A¯_x0002_@äV_x000C_O¨C_x0019_@&lt;¯5BJ_x0015_@_x0003__x0008_T[Ò\_x000E_@é·©Qä_x0011_@c_x000B_2"@Ðlw_x000D_×ô¿;Uiâ_x0015_@î3Ï%s_x001D_@±_x0004_6_x000B_@z´kç_x0012__x0014_@|d)F4!@_x001C_;w_x0019_ß?_x001B_@ðf°RÍ_x0002_@¢Õym{!_x0019_@_x001E_ç_x0005_7y_x001A_@sLK_x0004_Ï­(@²I1%_x000C__x000C_@Ï}_x0004_&lt;_x0018__x0015_@Ñ_x0005_nx]¾_x0016_@_x0010_z¤_x000D__x0006_ºñ¿ÉÉü,_x000C_@¦Ú¾Bì_x000E_"@8_x001D_kü._x0002_Àô«lÇóA#@ô,_x0007_l¨\ó?öÌÎVÅ\_x001D_@UÐÌdû_x0006_@Y¼Å_x0005__x0018_@_x000C_rA\_x001A_0_x000E_@C'sR_x001E_¶_x0001_@PÕR¨_x0010_@âW©ü®ú?%_x001E_ÆùeZ_x0002_@ØÑU!_x0002__x0003_Îë_x0014_@&lt;ñ_x000C_ûØp_x0007_ÀðHM9I	@D_®Kfù?GM\Í9_x0006__x000C_@°4fápü?_x0003_déÿ?_x001A_@õ»C_x0019_S^_x0008_@¸­aÇ_x001F__x0004_@B&gt;q[ù_x0004__x0013_@Ý2^_x0014__x0017_@v8{ù+"%@MÓéë_x0011_@Ü¡T"g)_x000F_@Ó_x0001_m_x001A_:ý_x0014_@H'óÑØÇ_x000E_@æÉ=K_x0010_@×½FÔ$3_x001C_@¯nçÈF!_x0013_@X_x0015_êæ!@¦|«i_x0006_@ü*À»G[_x0004_@_x0003_F±Â.Ò_x0011_@_x0014_¥åÂ_x0014_@ÉÿÇx¯x_x000B_@_x0002_ÃYé­_x0011_@RkÃèåñ @_x0011_bEØG_x0017__x0008_@%Sr8ªà @^vf¢æ_x0003_@|ì0Ý;&amp;@_x0002_V¦/_x0006_Ó?_x0001__x0002_Àé_x001F_$÷»?ø[Ã/§_x0016_@T0?_x000C_¹_x0004__x0005_@¦0¢!_x000C__x000B__x000F_@¦ìþAe_x000F_@_x001E__x0011_&amp;Ðú'@Úg½_x0016_@Ê1o1_x000B__x0003_@_x000C_ªoq._x0015_@=¸IQ_x0017_@&gt;füË±³_x001C_@n_x0014_ÓÍ	,_x0011_@Éí!ð&gt;_x0013_@DÊ85&gt;£_x001B_@³*p_x001C_Aß_x0013_@À_x000B_Å¢{òê?!(cßl"@ òcÿV_x0011_@PLÀÌ)_x0014_@_x0001__x001B_Ns^õ?-_x0002__x000F__x0001__x0015_@¢f#'×_x000C_@)3]Õf_x0013_@zØs_x0017_z¡!@sÓ»gÓ_x0012_@F_x0016_ðÊÂE_x000C_@fípTR_x0008_ö?Beð¢õß_x001D_@[h_x0018__x0013_sS_x0010_@h+öÉÝ¿_x0001_Ü¦;È@÷?_x0001__x0007__x0014__x0001__x0003_m®â?´`_x0017_`_x0013_@À_x0008_,-º_x001A_@_x0014_Þ_x0001_Þáÿ?(²Y×] @ú_x0004_÷ä_x0008_@_x0006_Ú?vJ_x000D_@_x0001_BÓà?&amp;àÞHdU_x000C_@ÒÓ_x001B__x0002_,!@ôßÞï8_x0015_@0Ò7¸_x0015_@¤d_x0001__x0004_ÿ?¸ë-õ¿¦=ûµ&lt;Ë_x001D_@_x0010_øØù_x0013__x001B_@æµH`´J_x0011_@&amp;P±[+ø_x0007_@zføã¿_x000E_@ì¿BÚ_x0005_@_x0018_RÙE(¾$@PXûfº_x001B_@êÂè_x0017_H² @&lt;Þ²_x001D_Ô_x000D_@#_x0018_÷Öé"@ò½»JF]"@é_x0006_#8_x0002_@Ð úÑ_x000E_^!@_x0001_|^Ä·¢?¤oÁSé(_x0012_@àU7Þ?+Áö¦s_x0011_@_x0005__x0006_oj_x0018_·;f_x0014_@jÆ_x0018_¼¡ð?¦Õ¥Ï ²_x0013_@yI_x001C_ü^_x001A__x0019_@Tc_x000E_?¿_x0015__x001A_@¾Ö_x0001_xØá?â®©:_!	@¨_x000D_¥_x001A_@ôjZ3 @/TLþ @~ºÃXñ_x001B_@²yñNo­û?ä%i.	@TÎ_x0004_máò?Pôa_x000F_*_x0016_@@_x0004_)}ß4ñ¿Õ_x001B_ÿ8@_x0014_@:hÎü_x0015_@E_x001F_tXÙ&gt;_x0017_@èÅV_x0011_0_x0002_@_x0007_UQyÔÏ_x0003_@ï;_x001E_~¤B_x0017_@&amp;¯Ð=³x_x001B_@¿Pb_x0008_¨ç¿g_x0003_`Ì´§_x0013_@_x0008_5õñÀ_x0017__x0017_@_x001A__x0014__x001D__x001C__x0019_©!@2Òb_x000E_o½#@¢õ¥â_x001E_@@ZqÜð_x0013_@vìãpeb$@ø»[B_x0002__x0005_pÑ_x0013_@f_x0007_ÐCÈ#@H÷ëVâ¿ô-`,Ô_x0005_@_x0010_ÝZ×yá?`_x000E_º}7c	@ú_x001A__câA @p}A[pî?±Wæ^_x0010_@»_x0016_K_x0011_!"@&amp;¥£|p#@8ÅxZ'@mz+³p_x0014_@ÈÏ_x0017_{A8_x0014_@¤pËY¨_x0001_ÀÜ^_x001B_DÌò_x000C_@Í=þ©_1_x0012_@ê¥U(\o_x0010_@_x0002__x000B__x0003_ä¶YÃ¿jÂÀ1µ_x001B_@}·ð_x000D_hc_x0015_@èà_x001F_(@_x000B__x0017_@0¹FíL$@ fYF«ê¿_x0010__x0005__x0003_}~ÿ_x0013_@o?æ ¾_x0019_@_x0004_(4Z_x0013_@¦îvUeñ?RêÌ'rñ_x0019_@Ï£4î	@_x000C_.E¨*R_x0013_@Ðª	'ã1*@_x0001__x0003_g¢Ú¤_x0018_@&gt;aá'âv_x000F_@_x0010_w[qOºø¿_x0001__x001D_çM©¿Ì¦µlJVó¿S0n_x001B_lè_x0002_@×ÔCø¢Õ_x0006_@_x000F_Ú-2Å_x001C_@À-ÑHº¿êù_x001E_ð¿_x000E_&gt;søÜ_x001F_@ò]( æØô?_x0007_ì_x001A_ p_x001B_@ì{®Å7_x0018_@&gt;ÛWfµ_x000D_@v3ØB5M @¬_x0012_Ad¨5_x0007_@]_x0003_,¦é¢#@âÍ´_x000B_b_x001A_@½'Ô¸R_x0006__x001A_@_x001E_úXíZQ_x0012_@tÿ_x0018_ºqN_x0015_@ ßB1!ö¿ýø]Tã_x000C_@@mÙû"@d{_x000F_½÷?ÕÙìj¶Ô¿¦=ü]Ñý_x000F_@_x001D_Ü_x0010__x001E_]~_x0012_@Àÿ~p{rþ?ðåbÌ|Ø?ú_x0016_Ð_x0001__x0002__x0011_J_x001C_@ _x000D_"l_x000B_ú¿¬xmÒè|"@H@ß_x001F_èç_x001A_@_x0001_|iÞ_x000B_@÷Æ}÷_x0014_à?0uJµ§_x0001_ê?iÖm_x000F_lÔ_x0016_@_x0004_Òÿ÷»8_x000D_@_x0012__x0004_o}Ë_x000D_!@_x001E_¨ëÔ$@©ìÅïiE_x0018_@çÈª_x0002_@Û 	_x0014_@_x0006_#Ï·ì\_x001C_@_x0014_+Uõ!@cùÏ¼&amp;@_x0001_X_x000E_àKbz¿B½Î_x0018__x0018_@_x0012_Ãå&lt;m§_x0001_À _x0008_å©Úý¿ÌÇÿ`T_x001C__x001C_@r_x0019_íû_x001C_@zúè«ð÷#@_x0016__x0014_&gt;_ac_x0019_@°è_x0007_ö?_¹¾»R_x0016_@´¯Ö_x0011_Ë_x0018_@QX_x0018_Ác_x000C_@étü_x0018_@_x0010_¾QÖUí¿,o&gt;D&amp;#@_x0004__x0005_|"MÞ_x0008_ñ?_x0012_æ_x0012__x0001_@°«ò9_x000F_ð?Ð_x0012__x0006_	@©ú%úfû_x0011_@µÜ.Q.¿_x0014_@èÌ;[q"@Á_x0016_Ê 'Ñ_x0012_@Í_x0010_Y&gt;ù_x0013_@Ä¢ Êm_x0002_@_x0012_}ÑZ_x0012_@m(ì×¥_x000D_@_x0010_¬^_x0008_@_x001D_¥ìPb_x0017_@ó½_x0005_"d'_x001F_@u5R_x0001__x0004_@_x001F_m_´Î	@¹¸G~W×_x0014_@ÍÓ¬t&amp; @¶Ç&gt;Æiã_x0012_@Þ53{!Ú_x0011_@Þ?N³¼ø?òÜ.ìL_x001B_@òß_x0004_zÐA_x0015_@_x0010_Z¢·_x000B_(_x0012_@Übéïßs_x0018_@·Zz	Ø_x0017_@ÁÅ8²ûB_x0011_@,kñûü/ó?Dp"ó]_x0013_@àXþ¿_x0003_LA_x0001__x0004_)i_x0012_@é^Ú ¾_x0012_@dMrñî_x0003_@_x0012_ßoV-Ï_x001A_@`2&lt;_x0006_S@á¿ðh§£Óõ¿¸EC¥j²_x0013_@Y.ó1ÑK_x0015_@=_x001C_¹2_x0010_@4Æ_x0006_&amp;&lt;e_x0015_@^rl{­	@_x000D_ÈüËT&amp;_x000B_@óË_x0016_ox_x0008_@X³(Om_x0003_@Ýqk_x0015_C_x000E__x000F_@è×¦5_x0008_¢_x0007_@Ìí=zL_x0014_@å_x001B_è¥é,_x0010_@_x000E_Uz}å?_x0005__x0012_ «_x0016__x0006_ö?»_x0001_w_x001F_þ_x0015_@ $_x0004__x0017_¸µ¿E_x0003_|IO	@·HÑm_x0004_@WéB©Wç_x0011_@_x000F_QÆ/_x0011_@ôL_x0002_Qjl_x0012_@óÅÎé_x000C_@£_x0003_µå_x0019_ù?/Q_x0010_ke_x000E_@Ü¼Ë¨ð_x0012_@3F´_w_x001C__x0011_@_x0004__x0005_lZ_x001B_'qô¿®@_x0007_-_x001B_@{ÙÖÂ5ñ?»¬_x0003_P\_x0008_@Ëÿ_x000F_GÐËù?Íª8½ø?_x0003_¾D\@_x0002_@y§¨_x0013_Y0_x0001_@é},a_x001D_ÿ?_x0002_D_x0013_ØË_x001B_@ZþÑ;ýö?ô2U¡§_x0019__x0017_@ÔÇüþÖ ÷?_x0008_ò_x001B_×s_x0016_@Ðoær_x000B_@ùÇÞ"É_x0011_@NÂw·á%_x0015_@dIÙ_x000C_Q¸ø?Ö_x0002_ðxÒ_x0011_@_x0002__x000B_d5_x000D__x000F__x0010_@È_x001D_Üao+Ô?°1ÿÙyÖ?@IE_x000F_ N®¿S_x0016_5Ô`_x000C_@ApÁÅ§_x0005_@m_x000B_½i_x0011_@ËÁ¼s|¿_x0002_@_x0007_#ÎsT_x0010_@¶î_x001B_3u_x0019_@j_x0019_Î_x0012_;_x0016_@_x001D_½`_x0015_Ï7_x000D_@À~Z_x0001__x0005_åõ?_x0005_¯_x0011_«_x0005__x000C_@!0Vô)_x001B__x0008_@_x001B_ÌðPúú_x0006_@Mqè_x0005_Ú&amp;_x000D_@Ùù_x001D_*î_x0014_@_x0003__x0011_ü_x0007_@_x0018_ÝÃäø_x0002_@Ð Þvl_x0005_Ò¿ÒQßNú?NBÜR(_x000E_@¡ÿ_x0018_7_x000D_è_x0002_@_x0016_nùfÎó?õ°òÀf_x000E__x0014_@ås2Cõù	@ñ_x0003_W£ãÿ?¦RÏÜì²ù?­_x001F_Å]§_x0004_@}%_x0008_Ùî_x0018_@äo8ÝOè¿·ãY_x0008__x0008_&amp;_x0008_@ô_x001B_=/¬ââ?¸ª-T"[à¿ð_x001F_^)uÙ?Ó_x001D_÷ª_x0002_@\P{"â¿ø/_x000B_sH+_x0013_@Þ;_x001C_µ_x000D_@¶ºÜ_x0003_W_x0006_@¥_x0010_²tý?òÌ`n_x0016_Õ_x001B_@Ümþl¨_x0015__x0005_@_x0002__x0003_._x0017_"_x001E_$÷?º8Nïb_x000B_@|Wç8k_x000E_	@ÿ@ÞÁ8_x0010_@`ÿêIð¿Ûv_x000F_)·#	@CÝ_x0002_ZÇú?_x001A_wwÐ±ò_x000C_@Â`_x001E__x0006_@hóæbò?Ý_x0006__x0007_ß?¡_x000C_@0¯HýÜë¿Ð¹_x0019_ñ­P_x000E_@QËùz¥¿_x0016_«{i Ù_x0003_@ÐøÞ	i_x001B_@íXÒA3_x0003_@øþªÈ½_x0001__x001D_@2	Í7_x0004_@0ÖWßw_x0015_@_x0004_[gr_x000C__x0015_@Sòe¸G_x0012_@Z¿_x001A_¼	_x0001_@ÐÍª*	À¿æ\$vÕê_x000E_@0¨,F_x000F_,Ò?ç_x001F_÷J _x000F_@ZÜ_x001E__x0005_é_x0019_@_x001C_mJ®ân_x0006_@ôJYI_x001D_@ÔÉÛ¡ºE_x0018_@´=áG_x0002__x0006_Ë&lt;_x0001_@_x0017__x0011_û:­Úò?/à%_x0008_iC_x001A_@ââÊ¬×_x000F_@ø§q_x0016_Ú¿Æëä]_x0008_@Ù¥_x0017__x0004_Ñk_x0011_@@ëKq;Ä_x0015_@pïÍÉ|VÜ?J_x0017_9|·Nþ?_x0004_0¥«Yüù¿_x0002_^2Ï§ï¿°R;_x0010__x0018__x0004_@\zèÎÍ%_x0011_@dÓd_x001E_/_x0007_@ì8[²û_x0010_@@æ§ª6_x000F_@À°°&lt;ÃL_x0010_@_x0003_"¡_x000C_ê	@_x001D_¸Ïz&gt;2÷?a_x0006_)Fç;û?¦_x001E_0îU_x0012__x0015_@\ùÿ_õÍá?$#_x0018_¬l«ü?ÁQ?_x0017_1u_x0002_@á/#^_x0017_@x_x001C__x001B_¯ÃóÕ¿$_x000C_äª_x000F_@2·71C_x0005_@I_x000D_	De©_x0001_@ö_x0008_fð?_x0014_@`P_x0011_@_x0008_	(C7ðã_x0001_@X(_x0018_~¢G_x0003_@aÍ`E_x0004_&gt;_x0010_@ÿ×ÚÚe_x0003_@_x001C_Ò°÷[ø¿µß¾%¤	@Û_x0012_ÙIë_x0018_@ðÛ5_x0014_@kû_x0001__x0011_§_x000B_@kÑ«¸Þû?@îþÎ_x0002_@8{)p_x0013_:Ý¿_x0019_ç}¡_x0013_J_x0007_@ùí¡_x0005_ÍÇ_x0005_@@åÆ%7¤?l~VÚý?QÙ_x0014_±öÊò?Fþì_x001C_Ø_x0013_@_x0015__x001A__x0011_$@Ý/f_x0013_V_x000F_@Éºõ31_x000B_@RB"ë¢_x0008_ÀfUC9¿_x001D_@@óëgÎèæ?ø&amp;R¹_x0005_í?ÁAaL]i_x0007_@18-Ö§Ä?»ù_x0006_	._x0013_@_x001B_D8-¸ü?¯»P{Ù_x000B_@£K!Jú¤_x0006_@_x0013__x0002_%_x000D__x0003__x0007_àäø?#ñí_x001D__x0017__x001F_@8^JSYÜ_x000D_@&amp;\%LÝ_x0015_@ª(ä_x000F_HÉ_x0004_@Nõ_x0010_Õ_x0010_@ñ1Ê£=_x0008_@ø_x0014_f~g_x0013_@ÅÇ_x0014_j+_x0010_@øÌd5µ3î?b§ÆÖsy_x0012_@=3eµó_x0004_@ó"UÔf_x0004_@àfüpÎCä?ZÛtôaÝ_x000D_@_x0003_Ï§Vu¿¨6 þÄçñ¿yî_x001A_mD_x0013_@_x001B_Øh_x000C_@_x001C__x000E_Û_x0012_._x0005_@u!íR¬Ì_x0005_@W_x0001_zÉâ]_x0002_@þ÷þ_x0013_@éÀ_x0006__x0006_~_x0010_@_x000F_z}õ_x0005_¦_x000C_@tàIì?ù_x001E_%áäÍ_x0018_@_x001E_Ó¾µÐô_x000D_@ØÊ-V_x001E_)_x0008_@ªMÐi k_x000B_@&gt;1Ð³®ÿ?xPÔ»»_x0011_@_x000F__x001C_tÐAPe_x0010_@«Åp_x001F_²&amp;_x0004_@_x0008_`Åö?_x0010_/÷3Þþ?æûw)ô_x0005_@_x000F_ÄPà &lt;_x000B_@_x0014_Ùâ_x000D_Ýü?¾Î&lt;ýXT_x000C_@_x0004_Ý¬ú8s_x0005_@_x000E_l_x0007_Àãå_x000B_@¤Û_x000B_é_x0012__x0019_@¦_x001E_Æ_x000B__x001D__x001A_@Û%1_x001B_d_x0001_@Ðb}H¶ßÚ¿à÷&gt;_x0018__x0011_Ý_x0013_@Q5þ?Y ¨_x0015_|_x0017_@`^_x001E_Ç#xÚ?Å_x0006__x0012_C_x0004_@_x001A_%_x0017_Ä¹1ô?Añ_x0004_D9?	@Ùµób;ý?ÞÅHH_x0007__x0010_@_x001F_ª\¯Ó­ñ?ª_x0013__x0001_r¶ç_x0007_@àº_x0004_òA±¿£×¼aË_x0002__x001A_@pEÅëÔ«Ü¿_x0016_QÄó;Ò_x0003_@Æk·&amp;½!û?øìZSß?ì{3 _x0006__x0007__x001E_1û¿x(¾ãÐ¶ð?ÅáÂB|_x0002_@´2|¼©:_x0015_@_x000F_Qó{À_x0012_@á_x0001_Ê _x0010_@/1wlôÄõ?@Ò_fuî?_x0011__x000F__x001D_2k¬ó?_x001B_ª_x001F_Uw_x0011_@émÓ&amp;_x000B_t_x0001_@ ®³¨³ê?&gt;'©S_x000C_Ø_x000B_@¢û_x0011_$9_x0017__x0011_@_x0003_u_x0004_)ª__x0016_@Ìí&amp;:"u_x0014_@_x0016_GÖÞû_x000E_@5K_x0016_Yõ_x0006_@¸ä_x000E_OÌRõ?*_x000D__x0010_¤_x001C_ý?/×¥ê_x001E__x000E_@­_x0011_~oØö_x0006_@Îx_x001B_^úÿ?PoN©?õ?;îK`Ê_x000D_@¾_x000D_ÚE}ô?4s«_x0002_ï?_x000C_º4#h#_x0014_@ÄU³û7 _x000B_@ñpv_x0005_"_x0013_@/d´_x000D_¡q_x0002_@_x001F__x0012_åJ_x000B_@_x0001__x0004_¶Wé77¤_x0007_@QcÍ_x0003_&lt;_x0016_@Ý_x000C_âÿ4¹_x0006_@+p8e_x000F_@_å%Íó_x0014_@£òu#_Ï_x0012_@z.5ùÕù_x0015_@Ï9[Ë\©_x0013_@5úÑ-*¿_x000C_@_x001A_|ædÏÅ_x0003_@_x001E_çþ_x0012_Åqÿ?èK¡Ó-÷Ü?_x0018__x0010_!¥j©_x0018_@²!åP	_x0019_@?öÖ©l_x0017_@¸5ñÔÄ6_x0013_@ìÕ_x0005__x0013_?»_x0002_@lHq¦@¬í?bUD8î_x0019_@_x0008_¸_x0012_þUÊ!@Þk¬îl4_x000C_@@6ïÕú?_x0014_J¦Ïéã?ìëbÇª_x0015_@°T_x0016_õÁhþ?_x0005_O"µ_x0008_@d¿­Û}_x0010_@dÖvlcDì?J|Còr_x0010_@HÜ8|]Í_x000E_@	O·Uù?ü+_x000B__x0002__x0003_þ_x0008_ë?ê­ï_x0011__x0001_°_x0017_@_x000C_«ÔûYî?´X_x001E__x001A_þ?IK¾V^_x0002_@`_x0004_½__x0001_@èÃ¡_x0018__x0015_@L{K¹«*_x0002_@¾X_x000B_ä¨ö?ä+f«µ_x0014_@à_x0008_e_x001B_uÊ¶?_x0005_[ü_x0008_@DJ!s©f_x0014_@t_x0001_SUe_x0018_@KuLJ_x0014_D_x0011_@TâI7_x0014_Þ?X0;O¶· @_x001D__x001B__x0019_T&lt;_x000F_@_x0008_á\@4ð?_x000F__x000F_(¿Ñ_x0013_@T²¼¹_x000C_¥ä?^ó%Èi_x0015_@Ú îHw¿_x0002_@¿ã=¦_x0014_@ÝÜd²_x000D_ß¿_x0002_KVö_x000B__x0006_@IòÚ_x000D_¢µ_x0015_@ºTm_x001E_Ä__x000B_@ÔnJ[ñ¿ þ(Weó?kfî_x0010_@_x0010_ØV2_x0013_@_x0002__x000B__x0006_f»§«?_x001F__x0002_n_x0019_GÄ_x001A_@ôjÎ_x0016_Îkï?¡J¯³OSö?íãfù?|Ô}Lîõ_x0003_@y0_x001B_ÖW\_x0004_@_x0018_Òô'z_x001E_Õ?I+­%4_x000D_@v¼L_x001E_p¿_x0019_@À_x0003_f_x0006_ù?oÆh_x0005_Ô_x0014__x0007_@lßF2Ãúå?±æKÖg_x000E__x0008_@52õ¶Ä_x0006_@Q¹ô¢%é_x0017_@ý_x0012_zu(_x0005_@Qï·|×_x0010_@¯ølþ?Ì_x000B_Û_x0001__x0011_z	@2À_x0010_i	@ø¿ij_x001A__x0005_@_x0006_JÒ_x000B_Ü_x0010_@_x001D_¼_x0010_a_x0016_@j:JÂÆ_x000D_@þã(çx¶_x001F_@_x0019_³`_x0012__x001E_n_x0013_@_x001F_ÏêÝÛê_x0008_@Þ0±C¸ï_x0013_@_x001F_¹Kì=_x0012_@Âùß_x0011_@àf¨_x0003_	±²¾?XíiHNþ_x0001_@_x0011_s_x0015_ADr÷?Í&lt;2_x001B_¼_x0005_@ÌLíÓZ¦_x0011_@\0NiPÈ_x0007_@c«g+Yå_x0010_@´8_x000F_Ö_x001A_T_x0012_@¹6fz_x001A__x0004_@&amp;i&gt;_x001D_õ?Â_x0010_ºÖC_x0015__x000F_@¢!ÏQ[_x0001__x0006_@8ù;`§%ø¿h_x0016_Ï»Ú; @_x0014_ií_x0003_P0_x0004_@	IBp_x0002_@£ù#_x0002__x0014_@*Ù¸z!u_x0018_@8~'ÆÚÔ¿M×åçc­	@_x0001_}Ò_x0004_é_x0012_@(dr9&amp;n_x0016_@¿_x0005_Åh9ü?åçu®ï_x0017_@¥U¥_x0013_ÙJ_x0019_@_x000B_¬ß©_x0004__x000B__x000B_@_x0010_Ó_x0018_=c_x0017_@TáF3,Þ_x0008_@×ñ_x0018_«þ°_x000C_@_x001A_üÖI´2_x000F_@=o;K:_x000C_@¯×&amp;ñãrü?_x0007__x0008__x0018__x0008_§½ow_x0006_@ÄËØe×"_x0002_@Ü\G_x0012_R_x001B_@å®ëm_x0007__x0010_@åX_x0010_Â[¥_x000E_@_x0011_×'_x0007__x0005_@9_x0015_®®_x0016_@0_x001D_Sák°_x0007_@½My³ó_x000B_@&amp;ÊMè_x0005_@:_x001A_Þ_x0012_©_x0013_@Ð_x0011__x0011_.Ö×¿cPÿ%û?þ_x001E_µëÐM_x0001_@HâYdÑÒ?xþçN½×¿_x0010_7´B&gt;é?çûB¾_x0004__x0003__x0004_@_x0011_u_x0016__x0015_;C_x0014_@"ïv7_x0012_@_x0007_Ô­àWk?-^×üþð?_x000D_H_x0012__x001E__x001C__x0005_@&lt;f!é_x0003_@D_x0012_ÁÒ_x0010__x0011_@^y.Â9_x0019_@_x001F_êx8_x0015_5_x0002_@WnoQy_x0011_@Å¬»:KT_x0010_@ÀÈNM_x001E_ü?á_x0017_"´_x0003_@ã_x0004__x0005__x0006_K´_x0006_@d¼å¯õT_x0016_@_x0007_¤ö_x001B_í_x0001_@9³ðõ_x001D_Ù_x0014_@_x0012_W_x0001_ÐcV_x0011_@½Ù_x001D__x000F_Fú_x0006_@ú_E1¯_x000C__x0017_@6aùR¢_x0010_@Ó|FZú?¥ØY?Âz_x000B_@Ei}¼¡_x0003_@º_x001D_H_x001C_ýÁ	@¬¨ìczä¿d_x0001_¹þ&lt;_x0014_@_x0007_þ¶_x0012_@×³\zàY_x000B_@ï¾_x0008_fsã_x0003_@¦"äh£_x0004_@_x0002_wrE²^_x0012_@wg!mÒè_x001C_@*_x0007_õ_x0012_@~yþAG_x0011_@l07-àÍ_x0010_@ Î_x001E__x0007_®þû?ü+³Ý·¿_x0013_@®Õb		_x0018_@_x001F_9ÏÓì!_x001E_@@Ú±àÎ_x0016_@ó¨x!ö?òr=Ç¯Tÿ?_x000B_{x_x0004__x0008_@¸ø´Hâ?_x0001__x0005_RÑ¦í\_x001E_@t¢4¾ò?X~_x0013__x0002_âòö¿9=a©ð_x0011_@B^á¬¹_x000C__x0012_@ ï½²Þ_x0001_@Ü[å	2L_x0005_@lvSbð_x0004__x001E_@ÒVlJ ª_x0012_@_x0004_3É¡&lt;_x0017_@ò*¹o«ÿ_x0006_@_;ûÃ£_x0016__x000B_@ª£_x0014_&amp;â_x0002_@RuARL_x0016_@A!s¿ß_x000C_@©´û_x000B_ 5_x0011_@Äøï:_x001F_-_x0007_@h|Ð{e@_x0012_@\¤ò$¨__x0010_@é Ü+3_x001F_@äé,ß9	@«ä­´kÊ_x0005_@_x0018__x0015_4ûdÄ_x0013_@|§_x0013__x0005_Cz_x0003_@½ÞR+_x0003_@²_x0015_Ñ*\0_x0015_@« _x0019__x0004_Gø?@ïßv_x0006_Ð?gT½þÆ½_x001E_@|¨ÿ/^ð_x0012_@k_x0013_à¹g÷?LÁ}¼_x0006__x0007_êæ_x000F_@kÁ'ê&lt;_x000F_@èä$»_x0001_@_x000F__x0016_º!ÈV_x0002_@!À°uàL_x0003_@ªe_x0005_×(_x0014_@!%¥X_x0004_@^_x0011_§|ÏÊ_x000F_@à³_x0016_Ûò¿&gt;µq_x000C_(_x0017_@¤Â_x000E_~gÁ_x0010_@L*&amp;_x000F_"]ë?V_x0010_ÎÂM_x0011_@f¢µ:vÄ_x0014_@¼Ò_x0015_!ã_x000E_@»ÚÑ½_^	@³ÕuöZg_x000D_@ïåÌö_x0015_ò?z7Ásb_x0014_@×À_x0005__x0015_#ø?9ËÐJØ?½ù]-ð_x000F__x001C_@õ]d$ò?¬:T,uZ_x0003_@ívæ^²_x0012_@Ýõz_x0001_&amp;_x0018_@Ø!j}ó?^__x0003_îwV_x0018_@à aè?þ®?KþB_x000D_@eUß8Q'_x0007_@ªøJ¾_x0008_@_x0004__x0007_f¥R_x001C__x0006__x0017_@_x0012__x000D_ï7Õ_x0003_@ -[¾@1Æ?b¥Ø&gt;Ü_x000F_@Í"_x0018_Yq_x0008__x0008_@_x0006__x0001_°å¸A_x0016_@ó(ïÄ¦â?d_x0011_¨x&gt;4é¿XL^Uì?lh¾v!ð_x0010_@Áú:g_x000C_@b_x000C_{ï¬_x0012_@äîM1°{_x000F_@ÿ|_x0003_ÿýø?áaGGr_x001C__x0013_@(_x0018_=Ð[ñà?_x0010_6ùmÀ8×?­m±ñ·?_x001C__x000B_Ó_x0005_ô9ã?t -|	_x0003_@_x0003_\_x0003_å26_x0006_@_x0018_üýß;úü?Na/S_x000E_E_x0015_@´Y@_x000F__x0018_@!+G¿_x0016_õ?jÌ¢æË_x001C_@fë QÐô?&gt;é	_x0002_@àÝÛQâÌ?°é:ïíz_x0007_@DLg:à?ÂªQä_x0002_	$Ã_x0017_@ª_x0017_:«_x0002_@"n5vO_x0004_@&lt;_x0014_+ïö?9Ó¾pÿ?HIÓ¥&lt;__x000E_@_x0014__x0013_ø_x001C_R_x0005_@°M^3ÿ_x0017_Á?ö×6_x000C_Ø_x0007_@§_x0008_ë0\	@iÙ¾8·û?¨ê$	·þ?DrUäô_x000F__x001B_@v_x0003_5*&gt;Å_x0010_@À_x000C_ß½_x0014_£á¿ÜX¬'È_x0001_@ÕÇ¬ÿ¤K_x0002_@v_x0010__x0003_va_x0006_@$1{ºÊ\÷?_x000E__x000E__x001C_pbÙ_x001A_@Ý8Ã:iÏ¿©sõc_x0003_@L¶éìG_x001A_@òÂ&amp;tIÌø?è_x0013__x001A_H_x000E_gÐ?àÙ_x0019_§¤_x0002_@çA]_x001B_Ñü÷?\·QúÊý?e÷aO5_x0002_@·bb_x0007_?l_x0001_@¬Ã¾ö:)_x000C_@_x0002_ù§ Y_x0012_@_x0003__x0004__x0011_×]Ê_x0010_Å_x0011_@´Wö_x0016__x0002_@·obâdó_x0006_@_x0013_~ß7ÞQ_x0013_@n.Aiøf_x0015_@_x0001_È_x0008_m_x000E_@Õ@_x000E_69é_x0010_@ ´a8_x000E_@_x000D_1qø¡_x0013_@._x0001_ÔA©_x0005_@¾_x0018_P~[¢	@1_x000B_3î_x0017_¼_x0007_@Uÿ¼_x000B__x0014_@DýÞ_x0001_Ë_x0003_@â ê«_x0018_ @	ù_x001D_ss_x001D_@TY(!_x000C_@Ö9µæYn_x0008_@Håî"êµ_x0011_@jÐº5¿Mü?¢§PS-ã	@¬®_x001F_\´A_x000E_@Ø×_x0003_b°	@r²_x0002_mðñ?)_x0008_UC¤_x0010_@º|®½òî_x0015_@Iºô_x0018_ï&lt;_x0006_@öÓÑI¢_x0010_@_x001C_Õ[.ç?ß_x000C_áb _x0012_ð?î­ta_x001A_µò?ðGpj_x0001__x0003_&amp;éé?_x0014_¨_x0008__x0012_î"_x0011_@äÒR6ÉTá?®¶¥ØÙ_x0016_@ûàS2__x0019_ú?ÂHÆm¢_x001F__x0003_@¢Häêø_x0010_@z_x000C_2¯/v_x0004_@Øê_x0017_°Lñ?ü3þ_x0002__x000C_û?ÔÃª_x0008_Îa_x0013_@_x001E__x0015_F_x0012__x0002_@È]Bù6cå?_x0019_ä _x0005_Ö	@q³BXF_x0018__x0001_@_x0010_Ëã=_x0017_Ç?DU_x0010_sä_x0014_@Ï\_x001A_Ùqñ?4`_x0013_\`eý?ñRo¸ÐÇ_x0003_@ÈÐ6F_x0010_@Þ_x0007_Êî_x0010__x000E_@&amp;H_x0018_I_x001C_@¬i_x0008_YàÉ	@á6n&gt;_x0007_@_x0018_Ó_x0003__x000C_i_x0001_@y_x0017__x0017_]ð¿«	o4i_x0010_@_x0010_V×__x0005_@a°BÉ	@_x000D__x0005_¥h_x0005_@_x000D__x0010_.ÌÆ_x000C_@_x0004__x0006_§¸9_x000C_t _x0015_@ns§4X_x0010_@zUÙ~Ô_x0001_Àí_x000D_y9Ç_x0015_@n¨}_x0015_@ñUVgª_x0013_@¹PÉ1_x0003_@_x0002_&amp;N_x0003_ý¿Þ#ãêÆøý?2~®¶_x0003_ü?ÒmÅì¬_x0014_@gbl¥_x0016_@HV²u_x0013_@þøOqE_x0004_@P'¶Ø¸_x001D__x0012_@Ô_x0006_¿®#þö?+·gò/þ?_x000F_e90W¬_x0010_@_x001B_:¹!	@¢ëÉ{+á_x0006_@û²âì¿8_x0008_@HRü¯Ñ¸å¿æ¢&gt;æí_x0011_@,þþ=C¶_x0019_@­ :l[ø?xÛXÞ_x000C_ô?ÌÇÞåö»_x0016_@I9/_x001B_xq_x000B_@D´ä_x001E_	@Ú_x001A_];u_x0007__x0005_@èË·ê9Ñ?vnÍÙ_x0003__x001B__x000F_î	@O5_x0010_¿ö_x000F_@\/#$®ÿ_x001A_@ì_x0003_Û7ÊS_x0015_@r^Óüÿü_x0014_@äÓ_x0008_ü_x000F_é_x0013_@WhV_x001B_7¬_x0001_@¼yý|§¹_x0010_@ñª­à_x001A__x001E__x0007_@_x000C_ºæ?	«¸TZ_x000D_@¯_x0011_@®^Æ`F_x0002_@F_x0004_Z_x000C__x001B_Ð_x0006_@_x0003_Ì7_x0006_ù½¿f }º_x0014_@_x000B_k`¯_x000B_@Ý ­0_x0012_@"úrz?v_x0019_@b)ê¤_x001C_@Ñ_x001A_ÆËT_x0017_@Ûñe_x000E_Ûî_x0008_@_x0012_M_x001F_KA_x0005_@©ÃW®)_x0001_@_x0018__x0004__x0016_f_x0019_ºç?_x0016_ìØ¾_x001E_s_x000D_@_x0003_`i_x0019_ý}D¿_x0008_Õ»õ$°_x000D_@à_x0013_¿_x000D__x0010_@@Q2Ûc9_x0003_@:ðu&gt;bðü?HÞIê\_x0019__x0019_@_x0003__x000B__x0004_]¥gÖ_x0004_@ Hý_x001F_ô»¿øûÚU_x0019__x0001_@­ODtw?_x000B_@ðÑ_x0005__x000D_6_x001C_á¿&lt;H^ÊK±_x0010_@Ün9m_x001D_`_x001A_@¡¥µÂÃ_x0008_@¥+[äïð?_x000F___x0002__x0004_i_x0008_@_x0003_{_x001C_3_x0019_+_x000F_@Gk÷}_x0014_@Ä_x000F_"O_x0011_@´ã_x001C_¡®Ðê¿²O_x0005_LHè?3_x000F__x0006_Q¿s_x0007_@BÚ[¤J_x000D_@ýä_x0018_y7Iÿ?¨Ãî_x0004_x¯_x0005_@_x0003_ç_x0005_-3·_x0012_@ø.[Õ4	ÀÔ¨¯\¡Ãã?ªËÍâ_x0004__x000D_@ÀDU:R_x0019_@ÏQ©_x000F_	_x0011_@x_x0001_vé_x0010__x001B__x0010_@«e¸ñdà?ÄÍü	&gt;þ?_x0010_V­°FÞÛ?ur_x0007_*d_x0007_@îY_x0019_°P²_x0007_@}?RÏ_x0003__x0007__x001C_N_x0006_@Ì·^ûÕ_x0012_@_x0003_WµRrÁ?P_x0008_ÍeSÞú?út-)J_x000F_@5Â³¹_x0005_ã_x0012_@ZÜïo]._x001C_@pEn¾õþ?(=®ë57ø?`¾ºp:Y_x0014_@_x0008__x0004_SçÑ_x000E_@!¿ÊÃ iû?ÝÂ_x0011_ÉqÖ_x0005_@ZË­«a&lt;_x001B_@JI^ìûò?}ðYIÚ_x0015_@ys¾­;!!@^u	Ý1û_x000B_@h;Òæ&lt;_x0003_@ß ­f¢×_x0006_@Ð¸$_x0008_!_È?S&lt;®J¯_x0011_@l{à7_x0015_úä¿E_x0006_Õ_x0012_@¡ÜI2Ï_x000E__x0013_@N_x0005_&lt;S_x000B_Ú_x0002_@9_x0002_EÎÒ*ú?V_x0001_3è_x0015_@í4_x000B_0&lt;_x0001__x0012_@ÀÃÌCçÆ¿dQ68éfî¿H¡za=Hõ¿_x000C__x000F__x0015_p[Uê_x0016__x0005_@è_x000D_yÎÎ^Þ?3!$,§`_x0011_@M{ã¹À_x0004_@	Öýa4_x0006_@Ym½©Ý_x0001_@_x0007_ÛöwiÚ_x0011_@V£_x0005_4¤_x0005_@ÖÚeÙ_x0012_@Þ_x0008_¼Ö»_x0003_@à_x0007_§_x001E_7ß?¬4lôç½ý¿Ð^&lt;ú_x001E__x0016_@W"Ðâþ_x0012_@2É¢oöú_x0011_@_x0017_*%_x0008_¶ä÷?¬_x001C_j'»_x000E_@\_x000B_{¤!ï?±õ'F_x001B__x0006_@´N_x0019_z0_x000C_ÀÙè.^ã_x0004_@â_x0007_16+_x0002_@ÈzÚ¼½ï?ÞhÃ¦ê_x000D_@pN²/¤_x0011_@_R_x0007_4^_x0006__x0002_@¹ÿ¢_x001D_§R_x000D_@_x001C_Ñâ8FÊ_x0012_@\Íß¾E)_x0005_ÀëØõn_x0012_@_x001E_?_x000C_=m&lt;_x0007_@lN¢_x0004__x0002__x0011_±H_x000D_@p^Ng²³Æ¿þG4¤_x0010__x0001_@x_x0013_o«û8ó¿XêD\ÂÃÒ¿°û&amp;w5Ôä?ÅÚL_x0008_è_x0011_@úÃ_x000F_ i_x0011_@j«.ëÐô?U;Dß1	@Mlõ}»ñ?_x0008_¬'þÍ0Ø?âÜß_x000C_,Ì_x000B_@_x0005_O_x0014_aU8ò?åb1_x0008__x0011_@¤í&lt;Õ_x0003_ÀK*_x0008_lQ¾_x000B_@`_x0004_{ Ã·Á?_x0004_¾Æ%z÷ç?¨+¼_x0018__x0015__x000C_@°¸c~!)í¿|_x0007_¹)_x0006_@Ñ®iW_x0014_@bÒäïÍþ?þÓªô1µ_x000E_@pßÒ¤}_x000D_@_x0018__x0012_évµd_x001A_@¬j`ø_x0007_@x_x0018_+A_x0013_@´Þô&amp;à¸_x0014_@øqC_x0018__x0006_@`U®"Êéï?_x000B__x0010_°¾_x0010_°ë?/áÉÐ_x0008_@_x001E_I*Ö	ÿ_x000D_@èß[_x000E_H_x0013_@,µI»þ_x0002_@Z_x0010_M«e(_x000E_@§ÍÔQý?ÆÐÆMÊ_x0003_	@Vvøh_x0017__x0003_@fâé.o_x0017__x0014_@Æo=_x000C_È_x000F__x0007_@1_x0014_µG¸_x000B_@üsu´_x0006__x0005__x000F_@~zv_x0015_×ô?{²ú&gt;¬_x0003_@]¤_x0011_µîy_x0005_@¤_x000F_¿_x000E_0í?Æ»Ï_x0008_@¨_x000F__x001B_±Êê?ÌÏÜl-+_x000C_À¬&amp;Ú-ªË_x0001_@¥&gt;_x001D__x0002_x_x000E_@_x0005_@_x001A_5g_x0005_@ÞMê¢Þ_x0018_@ÚE_x0015_54_x0018_@_x0010_=|à]ô?,Ñ$ñ-_x000E_@WÈop_x0002_(ó?á¡'_x0004__x0011_@éª¦°_x0007__x000B_@u6Ø_x0003_Rvð?_x0008_r_x0016_=_x0002__x0003_Êuû?Påú ¾Ê¿.§_x000B_Gý_x0012_@_x0003_ã_x000D_Ò+ö?^®ýÏa_x000F_@Ì{uØFó?ñ°¡fÇ_x0008__x0013_@$_x000D_ÝvJL_x0004_@¬&gt;J!Aæè?_x0018_Ë.Q%_x0001_@¤ÿ_x0014_¢!n_x000C_@?5Ei_x0003__x001B__x000D_@tàû_x0011__x000D_@.ø&amp;zçý?&lt;_x0007__x000C_&gt;_x0013_ê?7T	(¸õ?C[¦_x0012_Ö_x000C_@0_x0005_fp¼Ëã¿]PÔÙÊ?_x000C_h_x0008_tJ_x0003_@_x0001_±Ù_x0015_;ù_x0013_@Kó&lt;Õ¤óù?&lt;_x0011_L&amp;_x0008__x0006_@ÊËÕÁ_x0011_@ Ì_x001B_×_x001A_Y³?­^ÒòÁÊ÷?Ó_x000D_sE¤_x0004_@Ê­0Õõ?æ¦ë»_x001A__x0016_@õwÇ _x0008__x0012_@Å0¡ëªü?S½,È_x001A_@_x0005__x0007_Û ¿­_x0006_@_x0003__x0003_;Ó¹¾_x0017_@°ã xþïË¿g¯÷_x0013_c@ù?¦pöu¯ô?YÔL*÷å_x0004_@íd©ÄZ	@§O¬Èÿ?²î{å_x0005_@_x000E_4}V&lt;_x0003_@-¾FkM¢ÿ?pÒÍç4Ð¿_x0001_ÆwZ_x0006_@jø]k´_x0004_@þö$¦óú?oÿN¥ó?Ç4ÙÒ_x0017_@ÒâØÜñ_x000B_@;­Ò_x0007_f_x0004_õ?Ó­ø_x0002_Qj	@Ú¢Eß±&gt;_x0011_@æ_x000D_:V_x0013_@jk~_x0011_¹W_x0001_@Ê'¥êÎuú?éHêWÔ}_x0013_@g_x0008_×ûè_x000C_@@_x000C_#Ëp+_x0012_@Í#_x0019_´m+ÿ?W£¦ð?ó#*i_x0012__x0008_@[[§"@_x0017_@pÛ_x0004_	[_x0003__x000D_@U3;Å_x000D_@y­ÐÿÐ_x0010_@Å38¸ð_x0005_@'O.5Kå_x0016_@_þ{_x000D_ø]_x0011_@)}Ø?G_x0017__x0010_@D/ËCì_x0007_@ûÄÂ]GY_x0007_@ûE9_x0001_@B¥_x001D_{¼ñ?Ð	[3_x0005_ÈÕ?lZFsç?÷4¸ÆÑ}_x000C_@aîKÇÌÅ_x000E_@o4d-J_x0012_@N=_x001C_k%_x0018_@Ù_x0019__x0003_Z¦Ô_x0007_@¬zYÌs(æ?_x0006_h=m_x0002_@¸OJ_x000F_¤_x000E_@4çE÷å·_x0018_@ÊaÙc¯t_x0010_@Ê(_x0007__x0003_aE_x000C_@ÿ_x0019_~_x0015__x0007_@·QgQÐ¨_x0008_@Â_x0008_¢÷_x0016_@P~Æ~_x0017_@¢±Y0_x0016_@§#_x0007_)ñæ_x0006_@_x000C_^_x000C_oòá?ô8Óu_x0012__x0012_@_x0001__x0006__x0008_¾j _x0003_@_x0018_:§_x0002_ÖÚ?(_x0002_¶/øgé¿_x001B_#ÞÇ-ýó?H`t_x000F_»_x000F_@\_x0015_ÇZÓËë?À0sa_x000C_ÌÎ?ëIórH_x0008_@©_x0003_IÄ¿_x0010__x0005__x0017_«_x0006_ªí?ËÒÈª§	_x0004_@©9_x0019_T"_x0001__x000B_@&lt;%i¼_x0006__x0006_@ÊêÌ_x0018_«É_x0014_@tÛ$r_x0007__x0016_@×bQ¶¤_x0014_û?¼_x0014_ÿ_x0018__x0003_Ñù?_x0016_ó_x0006_ÞÆm_x000F_@?_x000C_§Zø?ó©ËÃHö?G(°ZO®ý?JâÅ_x001F__x0001_@WKrE&amp;_x0012_@8_x000F__x0019_mË©_x0011_@)AÁE_x0006_@_x0018_ì²Úpé?_x0016_ÿa_x0016__x0010_¶ú?_x001C_[Q9ç[ç¿iãeqo9_x000E_@ö_x001E_C/ _x0002_ÀU,a=_x0003_5_x0007_@¶_x0008_e_x0008__x0008_	W·%@g9Nëâ!@É_x001D__x0017__x0013_}_x0017_@_x000F_U(¬öá_x0016_@_x0001_|þÛ®_x001B_@¶'Æ4íþ?_x001C_M½Âv_x001E__x001D_@r&lt;eX_x0013__x000F_@_x0010_®½ú_x0004_Ä_x000C_@V`{»3ú?°ø+ý÷Þ¿Ê_x000B_'_x000F_ò?~F¨ÊÔè?ÜÝ_x0003__x0002_²íø¿p_x0015_RµU_x000C_@_x0008_p°¢wÃ?¤RÈ´½_x0012_@©_x000C__x001F_D¼%_x0012_@+{¯E`_x0017_@¿qà­c_x0018_@_x0006_[ß_x001F_:	 @ü* 1ûL @jìI»%@ÈF;_x000E_Òÿ?d±vJV_x0017__x001E_@@4úýR²¿mmO¼_x0014_¯$@Z_x0006__x0004_Åq_x0019_@R"¢£ó¥_x0016_@=6Ü¨z_x0005_@ð¹_x0007_ÜQÛ?þÚá/_x001D_5_x001E_@	_x0010_Ó³£_x000B__x0005_ù_x000E_@×tõâÇ @¢üío_x000C_ @_x001A_ê_x0002__x0004_¼ú?6«_x001C_ç$_x0014_@xõ¬9»´ó?È)hO\ü?À»/_x0005_E_x0019_@n¶_x0014_M#_x001B_@Ä&gt;ÍãI#@Qý_x000F_a]ß_x000C_@_x0008__x0003_ï§_x001A__x0007__x001E_@_x0001_Ä+nP!@´_x0004_Y$xF_x001A_@ÒkñóÌ_x0014__x000E_@b`N_x000D_«_x0008_@bO^Ä')_x001E_@bg&amp;:Â_x0012_@_x0010_i[{v @úî×ï²(_x000D_@YoùU(|_x0012_@¼)/ôÝÛ_x001E_@7­ðóbî_x0017_@[p9Õ­$_x0011_@Á_x0011_â7ö1*@¹[®Ûú®_x0004_@_x0006_$_x0007_ôe_x0006_@_x000B_Þ_x0018__x0010_ç?/ÖÔÀf§_x0013_@Ä)`Uä8_x0017_@³J_x001B_H(_x0015_@8ì¾_x0018__x0002__x0003_~a_x000F_@$¿3_x000D_Ðr_x000F_@«	åtC @ÿ_í¨ÚÓ_x001B_@õô(hP_x001B_@NÄã!cÿ%@P©Ô$¾Þ_x0015_@Ç£ª_x0016__x000C__x0018_@âµýÎG&amp;_x0008_@q×_x0004_¬8'@Ì~%6/$@zøÛ "@ óD§ÊDê?©jÌ¬¬_x0005_@¾&lt;u5ÖÀ_x001A_@»Ù4ìî¿"@ åÑ_x0010_GÕ¿UÝ6_x001B_Ë6%@D_x0005_~_x0019_}}_x0018_@Â`m í¿_x0018_@bjTjª_x0005_ÀB#§ÿ_x001A_@_x001A_j¢¤Ñü?x6µ½à?_x0018_Êê(ùé?¸¸ö¤¯Êù?_x0015_áí2·_x0007__x0006_@~_x0003_µLS	@ÆbKP_x0002_À_x000D_÷î_x0001_@ª_x0002_!UÉ_x0010_À¦ìs=_x0011__x000B_@_x0001__x0006_Ô@Óî| @w%©p(*_x001A_@ójúª´_x0008_@¸wHî-÷?_x001A_,_x001B_%@½Wn`ý,@_x0014_ÖÍ_Vê_x0004_@H _x0013_!°_x001E_@ó²¿R&amp;@	#1_x0004_Ôâ_x0011_@`_x0005_ª¼Vt!@¦k_x0013_Ë­$@Q0%_x000D__x0013_@_x0011__x000B_3_x0004_@ºâ©_x0003_	_x0012_@Ë:ÀÄ_x0013_@P\ôú5Û¿èA_x0016_ññÃ_x0008_@â®ðÆäå_x0019_@8­¥Ú_x000F_@®7ü}äø? zÏ8Á¸¿|1d_x0007__x001A__x0019_ö?v^-_x0012_FM_x0004_@v_x0012__x0015_7Ú_x000D__x0018_@R_x0002_õ&lt;î_x001B_@(Ç¦r_B_x000F_@ê~_x0019_JL_x001E_@\%&gt;ùà_x000E_ÀtçÛº¡Ù_x0013_@Ábø[Æö¿&gt;ùP_x0004__x0005_V_x000C__x001A_@ì_x0003_-ö£_x001A_@luE_x0002_W @ý_x0003_y¯~_x001A_@j_x0006_æDÖ*_x0019_@öN:è_x0008_@_x001B_@¦iW$@ìÕÛl¯_x0015_@üQíà_x000F_&amp;@¥SâX_x0013_@8¸93Qs_x0012_@:û7q¯_x0007_@²ïUSæù_x000F_@_x0004_WõâÕÁ_x001C_@Z_x000E_(}M_x000D_@_x0001_Ï;Ñý¢_x001B_@ò_x001F_%_x0011_¯!@W_x000E_óØÝ_x0012_@_x001E__x0018__x001A_VÉû?îWºE_x0013_!@Ýiaø¼S#@V_x0011_[=´ @_x0005_DýéI	@$2ìZû_x000B_À_x0002__x0018_õ¤!7_x0010_@ÙÕT)&gt;_x000D_@-bÏ|*_x000B_@; SÞ_x000C__x0010_@ÌÛD-_x0018_@­ÚE6j_x0005_@ýÅ[_x001A_ë?ò_x0013_Ñ_x0018_g_x000D_@_x0001__x0004_ kþ£·Ñ¿èê³Eò÷ú¿!_x0004_K©r_x001E_@XA Æ_x001C__x001C_@®È´Uyd_x0012_ÀV_x0013_ÚÏº_x0008_!@Dö_x0002_q_x000C_ð_x001C_@îÏ¥&amp;ie_x0013_@2Õ_x0007_ÀoC"@\	(%_x001D_Q_x0019_@Lâ,_x000D_ÀTyM*¦_x001B_@Zå_x0005_®76_x0002_@aù4M_x0013_@¢:2°_x0006_@_x000C_ªPZ_x001A__x0012_@_x0012_#_x000B_ô"@rP"7¸1_x0003_ÀPp_x0018_óÙð_x0014_@°Æ²K5_x0015_@¶FB!'@Ð§úZ_x001F_!@o¤\æp)@_x0008_Ic~/_x001D_@rºÕøÂ5ñ?ùh_x0008_dÅ#@_x0012_óZù³&amp;@_x0019_é)íé_x0011_@õGAaüµ_x000B_@ÖU¢_Ñ_x0010_@Ûh³·_x0011_@VjI_x0003__x0004_&amp;_x001A_@/ü&lt;ÝÄ_x000E_@­¿nUù¿vÓ%&gt;ßý_x0012_@(á×s]æ_x000D_@ðó°^Òõ¿!ÖÃàãW%@¦_x0012_A[_x0018_@°0t_x0014_Ü?p#9Ç@pã?ÝT_x0002_ÝØ"@à_x0015_­Ö_x001C_@H_x0007_Õ®Û_x0018_@&amp;_x0014_Y(y_x0005__x0005_@ÏÊívv_x0013_@àcÊ=±t_x0017_@_x0003_/E8_x001F_O#@w_x001C__x0019_§È«_x000C_@¼û·æÐô¿ØH	_x0017_ª_x001D_@0Ðler¾_x0013_@h_x0010_WûHá¿â~ß¶_x0001_k'@&amp;k_x0008_B7o_x001E_@pk_x0003_ù=_x001C__x0015_@é2&lt;_x000D_;_x0013_@Õ_x0007_Ì¦ú_x0007_@F`6¹Ë)@ðøvì:_x0012_@_x001F__x0005_£_x0014_bd#@ªJ_x0014_ìA_x0016_"@ØÖÛ:&gt;7_x0016_@_x0002__x0007_Û¢ÖÊ_x001A__x000F_@_x0006_ónA_x000E_Í_x0016_@Y_x0015_³ä°_x0012_@s&gt;¬Zÿ_x0013_@X×_x0013_.õÆ_x0004_@Z³¯Nï_x000F_@_x0014_ªk_x001F_sé_x000B_@È¨Ãÿ¾_x0007_ä¿ïÅ9(é_x0019_@E_x0007_ð_x0010_@cY6¼Ì_x0018_@íÈ_x0002_&gt;ã @ñ_x0019_)_x0003_ÔÓ_x0005_@Ã¬_x0008_¡µ_x0019_@´__x001D_KQ_x0011_@ÿÊy_x0019_;¥_x0007_@`öãw«ª_x001C_@ôÉ_x001F_ºÏv_x0007_@ùû]î¨_x000F_@M~þOÛn_x0015_@Ò_x0011__x001A_ãàÆ_x0014_@:ÈS:9xõ?$dÜ_x0011_@Òmö®i"@?7muÂ_x0014_@FKwÁ_x0005_@_x0001_¿J}ø?X_x0017_áQq_x001D_@J[M\,_x0012_@7ì~Ù @ù_x001C_µÓï	@_x001B_'áV_x0001__x0003_ü¬_x0014_@2÷ _x0019__x001F_@Úñ¥&amp;7¾!@_x0010_Ý®ÑÓ"@H_x0007__x000F_ Dð¿J¬ðç	$@ã5×_x001A_è _x0013_@È­DT_x0014__x0002_ÀÔLøÚ$@_x000E_¤ÿM°N_x0014_@d%*©_x000F__x0015_@L4ÓJÎ§ @ÔãLD_x001C_@P¢Á_x001D_@^æT»`Ó @@û.ÞÍò_x0012_@X¾qª-l_x0011_@àÏ·_x000F_vq_x001F_@´@Èÿª;"@HD©4s_x0011_À_x0018_ÌqyKæÿ¿x­Kwsû?§ÔLþ g_x000E_@_x0004_cë_x001E_Ù_x0007__x0004_@ïæ9ÁS"@þ=úHÝE_x0008_@À"öÌ)_x001C__x0011_@ü1êzc_x001C_@¶_x001D_½ðhí_x0010_@¶&amp;¥i_x0016__x001C__x001E_@Ñ ÿ¡_x0011_¡'@Ï8Bh¿ò_x001B_@_x0002__x0005_¥_x0008_©Çß_x0011__x0017_@ªÉ­³ñIö?íÚ\_x001E_ @På }äC×¿Ü_x0017_ ¼£_x000D_@³íÛj¡_x0019_@_x0001_7ZÅ¬_x0012__x0016_@8´eÿÂî? WÝ3(ë¿TkK'_x001C_@_x0004_Ô_x0010_xä_x000B_Àð#_x0001_·Oö_x0016_@ÐIÄZ _x000D_@VÌ__x0002__x0001_ @_x000C_ÿ&lt;/Öêó¿Ê¥B_x000C_Ç_x001C_@Å½ÿfÅÕ_x001D_@ Øñ»-@_x001A_MÓG 4"@)¨¡¬-_x0003_@äì Ê³_x0006_%@_x0015_èÚ_x0001_Üð¿_x001A_úþAÒ"@U_x0008_RSµ_x001D_"@?É&gt;j¡½.@®Å_x0013_:zª_x0006_@"Î_x0008_'°_x0014_À&lt;ó,@d_x0005_À8ØÉP6\_x001F_@t3v_x000E_îß_x0007_ÀKïê¿&gt;×_x001F_@_x000F__x0017_"$_x0002__x0003_ñs_x0014_@¸°ö\Æ"@JOë¼#_x0005_Àª_x001F_2ø?_x0010_ËÏôè @jò=±²¦_x001E_@ ^_x000D_þ=õ¿7ð¶ëÜ¿Ð|ññ_x0004__x0014_@:ûT¸ëüÿ?_x0003_ökÀeä @5LÐé "@«(¸&amp;@ ¡dÅì?bþ_x001D_J{(@Zá¤Q:5ó?¨_x0013_1/_x000C__x0017_ÿ¿_x0002_µâÈÕç?ú÷ª_x0015_a_x0002_@^ý	¿Í?©¯e2m_x000C_@&lt;¤EºÆfø¿WîÍ÷¤_x0010_@híD¹yIà?_x0006_Z/Ùp_x0017_À~W+û?gàj4zD_x0010_@ÜEß[RÏ*@Ü¾ÁÀ©k_x001A_@ &lt;§ý_x0001_6Ë¿_x001A_¼b2ô)@«_x001C_ ó_x0013_@_x0001__x0008_¿Ì»nï¿ö.Í_x001E_!_x0010_@_x001B_ì~Ë¨_x0012_@ª&amp;Ó&amp;(Y)@Ó_x001A_Gn&amp;@TÁÑoE_x0012_@%1¶%â_x0014_@ü&amp;ca	ô?Èº±(Õ5_x0018_@_x0016__x001C_XO_x0012_@[_x0007_ñ?à_x001D_À¯æ¸¶_x0015_×_x0014_@À=OÁÚ´È¿U_x000F_[²êÒ_x0019_@¼àVä3ö?¦:bÚ_x0006_K_x0016_@gFÍö¨¥_x000B_@Üä_x0014__x001A_ê+@®É_x0015_}¿]_x0005_@=_x001C_K*Ç_x0008__x0015_@ìõËSîÚ!@0«$lpù? ½§/½Æ_x0019_@ü_x0004_K¢_x0006_	@¤í_x0001_Y_x0003_'@ßè}_x001D_#@]lnÃ¡_x001D_@_x0007__x001F_»â_x0014_@Ð}M_x000B_@ªz³_x0012_ëö#@ WÊ¬{À¿Ðßµ_x0002__x0002__x0003_¡@,@_x0002_zï"_x0016_	@µµ´!¨» @[xÄ_x001A_@#@¯'ìÕ¶/@þ2L_x0006_H_x0007_@X¯½_x0007_Ö_x0008_À²:_x0016_E%_x0001_@à_x001D_/\l%@¡e_x001D_`_x001D_@ÑÅ #@_x0001_É.d%@|_x0011_¹Ñ%@æï_x000D__x0012_¢ì'@þÍÅ9!ú?_x0002_@¢`Ã O?îóø_x001B_1 @kìq_x0013_wÞ_x001A_@_x0011__x001D_j_x0006__x0002__x001E_@lÈLÚX|_x0015_@_x0004_²_x0012_s_x0018_@$Iö&amp;§t_x001A_@Ø·(WÅ_x0002_á¿N_x0007_|ÙH_x001F_@_x001C_C¸h_x001C__x001A_@HRWÔÓÈ_x001E_@kÑ½lx_x001C__x0006_@÷[û_x000C_3_x0001__x0016_@x_x0001_ð4g_x0011_@c´#_x000B_Ï}!@_x0008_ó_x000F_+Mý&amp;@0ºå_x0005_¶#@_x0003__x0004_|i¦öw$@ìÙøh)	@,¿½zÌ¯#@&gt;íèIKJ'@_x0003_¦_x001C_@_x0010__x001B_@B'µ=_x000E_@À,_x0017__x0012_yÚ?þì²ã}_x0016_@2óx[_x0002_@Ö&amp;Å¾7_x001A_@WøôÜ_x0002_M.@ÀY¡&amp;a._x0017_@Íì-Yô_x000B_@RX_x0018_Í_x001E_@2H_x001B_¨Þ%@@Ö_x0013_Q}ª_x0001_Àëq_x0003__x001F_Ó _x0011_@,è[}¡_x0006_@ä_××ö?½V¢3_x001C_@_x0008_(ißX_x001A_@s_x0008__x0010_ûÚ_x0014_@_x001E_TyQØÜ	@vÞ_x0001_MaA0@_x0014_Ó _x000E_É}'@xEÙv£$@â¤Roß×_x001A_@¨_x001A_ÎRô¿&lt;AÑèî÷? ¾X­xÔÎ?øB_x0013__x0006_iì?Q0Â_x0002_	_x0017_Â_x000D_@ú;_x000D_!¡å'@Ýñðù&amp;	@_x000E_Z4_x000E_!#@ _x0007_øW4! @ÂÁµÑ,@ôüIÒö_x0005_@_x0006_O*_x001D_§_x0015_@DªÓ_x0007_Ò_x001F_@Éº_x001B_&amp;=_x001F_@xRyBþ_x0006_@¨üñÜ_x000E_@_x0017__x0005_u¬8_x0003_@§_x0016_t6U¹_x0001_@WÖ+@úÜ_x0017_@ÜÚãö_x0013__x0012__x0007_Àp¯y]Þ?`ê}¼¾ã_x001C_@=)Ç_x0002_ü @gùô*@#¼_x0001_Lß_x001B_@´@ÕEc_x0012_@ H»I1Æ?_x0007_º_x0002_ôÐ_x000D_@´_x0001_,Å_x001C_@ÓÖ_x0014_ë	@xä&amp;sRñê¿-#Î4)_x001F_@_x0002_¤PwR"@_x0003__x0008_n Òñ¿¤_x0004_}_x001B_3_x000F_@ãÊç×?_x0004__x0005__x0014_ tøq,@ÊîÊ;&amp;@Ëp Ëµ¦_x0018_@¸_x001D_º&amp;_x0013_@ú=èý9Ü_x0016_@³½_x000C_9n}_x000E_@K»úàä!@_x0003_u¬³³_x0002_@µÃà;è"@ %«ö0Ë?_x0004_Î¤[ 3æ¿S-ëM«Ó&amp;@H«Øäîíí?â@_x0015_®|_x0001_ÀL¶:)Ñí_x0007_@_x0001_âÎ9_x0010_@¯L_x001A_ÁWf_x001C_@g_x001F_«åZ_x0017_@ª¸ìãe³_x000F_@ÖÌÊ!Z$@Bl^_x0014__x0008_@ü@qmüg @5_x0006_Ç_x0007_æ_x001F_@ÈñNgH^'@Óêµa[_x001B__x0018_@BÌ*¨¾÷?ó&gt;Ãø?ìNpB"@_x0002_3G_x0008_õÿ_x0002_@7£H[_x0019__x000C_@hXÞk_x000F_ÀÈv{_x000D__x000F_c¨â¿sËÄ²ô_x0016_@ÝÍè¾*@j¶nª0_x0018_À_x0010_ä©ôÇþ?040,CÕ?ÿöÝZq_x001B_@ ÝlP_x0008__x0005_÷¿A_Àl¾Ä	@lâ;Èdñ¿øÿ¬C=À_x0015_@AU¶¸D_x0014_@_x0004_3_x0001_9_x0002_ó¿p_x000E_Ì¾%M_x0011_@pF_x000D_Ãä_x0003__x0014_@§_x0011_×_x0003_7_x0015_@©es;°Ö_x000F_@hYéî0@,_x001D_ä£ò?`ØBJyó?¯_x0002_ÌRZ_x0001_@¤_x001A_ÿ?«Ó?tó_x001D_¦'@óÂ¯_x0005_èY_x000E_@_x000D_1CXÜÙ«?ã.$ôÒ_x0006__x0011_@Û-GïC_x000C_@ÒÅYÄ\_x0003_@6gËX_x0002__x000E_@³!&lt;¼¶6_x0011_@È%&gt;)_x000B__x001D_@_x0019_+âD_x0007_@_x0002__x0004_á_x001D_ª_x0001__x0011_@_x0001__x0004_fWz_x001D_@nxÌ_x001A_P_x0003_ÀÀ¼_x000E_Ý¡ä?Zäl_x0014_;$@ð:ÔØÄ%@q­µÊ_x0002_@*Û_x001B_Bì_x0006_@by_x000E_Åf_x0005_ÀEÊ_x0005_!$@Axhã1£_x0007_@Ì fÿÙõ_x001E_@oÂ=Aô @²_x0003_©ì_x0003_@êìó4x"@¸Z)5=_x001F_è?YU[y_x001F_@ôÐ_x0002_,þmô?1Hÿ¢ÕW_x0012_@½xÕë _x0013__x0010_@_x0014__x0019_Lk[6_x0004_@Ö_x001F_ì,$þ_x001C_@fÓð§W_x0014_@aE_x0018_½I_x0011_@ YÊ!¦³Ö¿Õr_x0018__x0018_¬©¿~hD_x0008_`_x0016_@_x0011_úê©j_x001A_!@C=6ifI_x001B_@z)0&gt;_x0007__x000D_@ø*rfúEå?Ï9_x0002__x0002__x000F__x000C__x0001_#@2* ø7_x0019_@bÛ_x0007__x0016_;#@_x0008_©?´¨	å¿íÙá­_x0013__x0014_@	_x000E_.{P_x0010_@eô®_x0017__x001C_E_x001D_@²_x0008_Ðï X_x000B_@(|\Ð)@r_x0019_Êt_x001F__x0007_@wï§_x001A_{b_x001E_@0áau_x0003__x0013_@_x001A_b_x0018_ì_x0015__x0010_@5Ò_x0016__x0006_¢5_x0001_@áf;Ù_x0018_@£_öà0 +@@øêN3§!@\¾PÞ*B_x0005_@_x0011_1Cg+__x0010_@db¿±]#_x0016_@_x0002_{Ûq§_x0010_@_x0010_0_x0012_×É_x0004__x001B_@bûOÿ_x000B_H*@¨¢r)Àã¿{À_x000D__x0016_ù_x0014_@_x0006_ýðE_x0017_@Ó«z+O_x001A_@êÅ1X_x001A__x001F_@_x0010_!A_x0005_léì¿ð_x0002_N))_x0014_@Gg¤|­_x001A_@×_x000F__x0003_¡¥_x001F_@_x0005_	¦Û¹Pù._x0016_@Xª&amp;}ìBî?¡8_x001C_Æ#"_x0004_@´"Þ_x0007__x001A_@N_x0016_Z¼_x0007__x0012_@Ûmô_x001D_!O_x001C_@fÃ"s	ÀÌ`,2¼_x0002_@äú:»#@÷õS½_x000E_n_x0014_@|£ò,Eî$@&lt;ä_x0005__x0007_E_x0018_@ÊPFdâ?+@Løé_x0006_yù_x0003_@¦cF¤Dx_x0010_@_x0018_ÜZÍv_x0010_í?Öº"	;!@h`ªÙû_x0001_@â_x0001_³8I_x001E_@ËV_x000D_ÍÆ_x001D_@Ö&amp;¶sò0_x0005_À¦_x0015_O_x0018_~_x000D_@bÆ_x0019_fØj_x0019_@P¨P°[_x0002_@_x001E_!éL_x0005_@P®/¬8ì¿Î}3_x0008__x0003_ô?ËzùiEj_x0010_@@~P0kæ_x0015_@ÐRôÎ'*þ¿[¨kªL¯_x0001_@_x0004__x000C_¶å_x0004__x0006_èÛý¿W±ª_x000B_¦ì_x001D_@4ýYgî_x0016_@&gt;5ßRæ)ù?üÓÚ(²: @_x0018__x0015__x001A_&amp;I_x0015__x0013_@ÖàçÍ6	$@ËH_x0001_k¶_x000F__x000F_@ 8_x001E_6×Ø?2òóe0_x0005_@°â\Q¦é?6n_x000C_»!_x0001_ÀÉÚ_x001A__x0016_ @¤_x001F_ñZ*_x0010_@Tâ XtK&amp;@¸5% _x000B_8_x0011_@tØPØì&amp;@¬©¥µ_x001A_@·Áp¶Óö_x0018_@_x0003_Qk_x000B__x0015_@:Qtñ_x0002__x0008_þ?Ý¥È£/_x0007_#@â_x0018_"zL_x001D_@¼yVßÄÑ$@þ5Gâp²_x0010_@øÎB_x0011__x001E_ã?ÎÜW´î¿èû³+_x0014_@_x0008_ñ~eÒë?ª¸`q Aù?L¿äÇÔ²(@fÔO&lt;ÆÜ_x0010_@_x0005__x000B_n-zÍª_x001D_@fâ°Ð_x0012_@l$¯ÅSº_x000B_@¥·_x0018_êá?I¤_x0002_0_x0001_@Ô*¸ä_x0003_@ÌÖ_x0003_?`Õ_x0015_@B¨É§UÈ_x0011_@_x000E_$_x0010_û_x001A_@Eä½÷÷m#@+ºAj³_x0015_$@_x0005_«§Ï_x0013_@¨F_x0013_^_x000D__x0002_@{ïý}(_x0004_@ÛeøTôÇ_x0007_@P=ìôÍ\_x0007_@#£²,{²_x001E_@(¯_x0006_|v»	@½^KéD_x0017_@Ä$@P9_x0005__x0019_Í#_x001B_@@Ø7ò\ö·?US&gt;áÖ-@È#3êâ_x0005_ú?Î_x001E_À_x001F_§_x0017_@_x0004__x000C_Â_x0002_ùü¿u1Ä¢»_x0016_@Þ_x0003_ÕLà_x0008_,@°¶_x0016_Øu_x0012_@HÛ0Äù_x0003_@Pá05!@Ú×öî_x0001__x0005_§íô?à/6ÿùÊ_x001F_@í+å_x001A_üß#@òZ	sxN_x0016_@fÒ¶ª¶Q_x001F_@zSfÖf×_x0017_@@\(ëÆD%@A;,Ê_x000C_@=ÿ_x000D_ _x0011_@V=_x0006_Ø_x0016_R_x0018_@t2»s#@_=J]Þ(@h^Gðl; @kk:¹1,!@2_x0002_íç÷óû?_x0001_^TëÒ?ÌÇã5$}_x0010_@_x0016_~¬KSX_x0015_@£}XÚ	ö_x0019_@J^e_x000C_ü!@`QICoQ_x0008_@yo_x0011_è1Ç_x001B_@_x0004_÷3®_x0003_)@t_x0003_Ý _x001B_@æË¨]º_x0002__x0017_@ôeôti_x0004_@_x000B_Æê_x0019_e©_x0016_@_x0001_A¿{àÆ?uø¼Ø_x0013_Àâ8_x000D_v#@_x000E__x000D_5æõ_x0015_@_x001E_íÊÁ_x000E_§%@_x0006_	Àùé_x000E_É=½¿`_x0018_7bÅ¿R&amp;B/kå_x001E_@Ø_x0004__x0018_ñzâ"@Ø|?tæ¿~_x0012__x0003__x0001_¡Ä!@ÿ4Ð&amp;@ë_x000B_Ã_x0006_\ñ_x0006_@_x0008_{÷aKQ_x0013_@ Ñ_x000B_e_x0013__x001A_ð?_x0005_J½pc¹_x0015_@J_x001A__x001B_*_x0007__x0016_@_x0007_._x0013_ö\"@sÜÔE_x0015_@? ?_x0004_u_x0002_@ä_x0011_®G!@n[_x000C_@Ã¢H»_x0004_+@´Tý_x001D_©_x0007_ÀèÃ_x0005_½æ?;_x001F_X_x001D_@¶Î_x0018_O£"@J¢u_x0016_®5_x001C_À_x0003_a_x0008_@_x001A_i_x001D_@FWñt_x000C_@°_x0006_[~"e$@GûýtD:_x0014_@7ï_x0016_&lt;ý_x0017_@_x0012__x000D_¢v;;_x001B_@Þkû_Ö?è'/)¸_x0014_@[iS_x0008__x000D_2m_x001B_@°Îë_x0005__x0004_(@D·_x0001_²çÿ_x000D_@ï_x000F__x001B_áàZ_x000D_@#&amp;­_x0013__x000D_@5£Â_x0015_°Á_x0010_@àÏûÇ_x0006_\_x0016_@Î[?&gt;/n_x0013_@hï«E1_x0015_@À_x000F_1îºÒ¿ qnU_x0013_°_x0019_@ò_x001F_Æ´/w_x001C_@¹`¤	È_x0015_@f_x0003_²a%@ø:ü_Ñ @¿_x000B_æÛ&amp;_x001A_ @¦ícE+.#@eÝj²¯_x001F_@_x001D_Ñàh_x0007__x0016_@()_x0011_yzº_x000F_@_x0006_¸_x000C_Èþ?ü}ùãlL_x0013_ÀþÑJç_x001A_G_x0006_Ànb+ä_x001D_ð_x001F_@_x001A_`ãvÑH_x0016_À&lt;	­Ø_x000E_ @ºÄ_x001D_}_x0011_%@U_x000D_­ý4²_x0011_@_x000C_D_x0002_ôc¢_x0013_@:_x000D__x0012_óêð?ø_x0017_±²K_x0011_@ÈaÏÓGAæ?_x0004__x000E_j+bj_x000B_@BIÈ_x0003_a @ÊgÅÐ­[_x0011_@^ækìæ± @ Åø_x0017_Õî_x000C_Àè_x0008_Ö@ÆÇ_x0019_@Ô]Ý)_x0018_û?y}Y[_x0008_è¿¨ð´Tµ0á?_x0012__x000B__x001E_«;' @ðÏ_x0001_1ò·_x0003_@ÕKC_x001F__x0017_@k_x0018_¼¹Æ^_x0015_@:ä_x0006_%$Ñ_x001A_@_x0011_6&amp;Ëü¿à86äÒ?¯.&gt;Ó0_x0003_*@ñrM~^!@_3´h_x0012_@_x0004__x0013_G0pøÞ?öä«vV_x0002_ð?¾\æÊ_x000D_	@ðt-Héç_x0012_@Çª)n_x0007_@xÊ¹~Â_x0012_@Û¿Z)äì!@6¦ªN_x0012__x001F_@¨®_x000B_ÀX_x0017__x0005_@óÙÌÔ¤"@|ª§à_x001C_ó?®×ä¯]_x0010_ÀºÁîp_x0001__x0002__x0002__x0013_@^râæq$_x0017_@Fxlu×®_x0017_@uí_x0006_lK?_x0013_@^L÷â_x0019_@äÑ|Pùü?y/¦ößx_x0011_@ÉsË_x0011_@¤&lt;­g)=_x0018_@{øQó¥Å_x0017_@Þ_x000B_¦ëÔß÷?zJ·­Û_x0017__x000D_@P4~m|&amp;@¢µäLÌâ_x001D_@Hl'^Õú?_x0002_	D£¹_x001F_@_x0006_Ì_x0004__x000F_Bü_x001B_@À6sðFà¿jp¸°æò?H¾)!@t_x0013_QY_x0010_@$¨LÄlÿ_x001C_@ùy+_x0004_Àa -_x000D_¶µ_x0018_@Ö_x001C_+_x000E_#@:"t1Í(@&lt;{·R/æö?ärUÞ_x000C__x0019_@Bqt_x0016_T @h_x0006_­W!	ÀvëzLFÐð?QK6J_x0002__x0015_@_x0002__x0003__x001C_ü(Ë®_x0005_$@ß_x0004__x0017_Ñß1_x001B_@Ê2ÈkYæ$@_x0018_ _x0019_M/"@¨Oj2(ï?_x0013_bíØÕÐ_x0005_@_x0002_0fsµY¾?_x000F_x&lt;y¹ö @þòâ¶Âý?¯K _x0002_S_x0016_@|·c"ý)_x0013_@¼=_x0008_TBy_x0008_@*F÷oìÒ#@_x000C_nÿà_x0015_ÿ @N[J_x0014_§ÿ?_x0002__x0003_{_é¿_x001B_wdiZ¿_x0016_@¨Þ:D¨Ì_x0006_@H°`ué_x001E_@`±í¼Ð¿gå ?7O_x0015_@D!*j¦_x001A_ò¿^_x001D_J[Ð/%@÷_x0001__x001F_W_x0012__x0003_@Øml}!@òÉ4±Ê_x0013__x0011_@%hJ`_x0019_@ø_x000D_±_x001D_¡_x0006_"@Í6æÂ_x000F_ý_x0011_@hËhdáñ?_x0010_['_x001F_ÒÙ¿	Oö_x0005__x0007_;á_x0001_@Ð(BÏ-,&amp;@Ûm£Ëz@_x0019_@_x0007_ûVø_x0017__x0019_@èK¡bð?eµkÚï _x0005_@_x001B_N2øx	_x0001_@ÆÃÀNsW!@²NuS(@TvßNd*_x001D_@°Ù³_x0019__x0001_¾$@C&gt;_x0005_(@_x0007_A_x001A_£÷ï_x001A_@ÛJ}_x0006_Ü_x0002_@n{ëD_x001B_f_x0014_@ù£(÷_x0005_@_x0016_¸_x0008__x0004_À2_x0005_Êî9õ?Ô;ý¶®"@_x000C_½SZþ_x0011_@ÄëvR¨û¿õÊH_x0017_xÕ_x000B_@Fêåê0P!@xzË_x0007_ä_x0018_@ë­*mN!@ümèI_x0018_p"@õjWÿ?ò_x0002_y_x0001__x0019_@H80{_x0002_	@x×+ç#@_x0018_Oò:i¡_x000E_@¿2_x000B_AÌ_x0003_"@_x0003__x000B_lx_x0017_Í&lt;ü??ÇUP¢º_x0003_@¨kJ_x0005_õ%@E_x000D__x0005_¤/_x001F__x0019_@x_x0007_&lt;×Xk_x0016_@$4{!Ùéù¿_x0003__x0017_*­;¸?¿GÚ_x001A__x001B_@¢_x0017_ú®"(@_x0007_|JBM½_x0017_@Îjh_x0008_@_x0004_+^_x0015_áû÷¿XÆ$7_x001D__x000C_@XIî.dù_x001D_@L=ÔE?Ë!@ö{z¯_x0004_v	@ø!Èø_x0019_@öû?ï[|2@X¸_x001B_¦ °õ?H__x0005_üñ?·v_x0015_w·&amp;@Ó#_x0007__x0001_4_x001A_@_x001D_Ñ°yÚ@)@àÕÐMâ?Ò?y5_x001B__x0016_@h¾1j_x0011_2ÿ?"¿­#)@°mÖeD_x0002_@:ÐIÔ.`ò?ÒI·_x0006_ã_x0013_@_x001A_Ó»¸{@_x0003_@H_x0016__x0001_	1ý?	_x0014_%_x000C_Ç:_x001C_@SH)u_x001C_@&amp;_x001B_ö§_(_x0018_@²Ï±^"l!@_x000D_¶)9Ë'@å?F_x000D_W_x0017_@Éâ©ì@³_x0003_@ûÔõÎF«#@³¯¡ _x0018_@r_x0004_Ã_x0010__x001C_@Z?«iOi!@@iÇ®_x0013_@TßyÊP_x000B__x0003_@xÌpÆ_x001B_Rý?ÔhÙYr³_x000E_@x¹'ÅFþ?n _x0005_wL\ @Ä:k¡&lt;Ø_x0018_@8ÈÃè¿_x0001__x0004_\_x001A_R_x0006_@,P¡Ù$=(@ð/»_x0014_Ñ?_x0001__x0005_âæ÷ý¢?_x0001__x0003_ð_x0004__x0002_i¿_x001E_1i_x0010_d_x001B_@~×¾wP_x0017_@jZ½åÅ_x0014_@[LCæ¼_x001B_@_x0008__x0019_ØÍ±ä?F[ =_x0007_Ç_x0010_@ N()þ&lt;_x0006_@_x0003__x0006_·_x001E__x0014_GÉ·!@Ök_x001E__x001F_ò_x0004_@åP?!@ç¶_x0010_úG	_x001C_@6__x001C__x0005_o @´VøSÍ­_x001C_@Á1È_x0006_5_x0015__x0014_@ü$IÂò¿RK_x0019__x0003_²_x0019_@ö;wE4_x0003_@-¿_x0004_H$@_x0002_&lt;_x0002_¹ûg_x0017_@WÐ¼_x0010__x0017_@`ÆI?Â_x0017_Ì¿ö¼4	_x001F_@%èÙQcã_x0017_@P_x0001_@î_x000C_Ýô?ÿ_x0003_ïy(F_x000B_@R_x0014_¢'U®ý?XHþ_x001F_%@þ¹ÆM÷÷?_x0003_7Ì/_x0010_@û±n/W_x0007_@ìLF|_x0005_@_x0010_Ëë*êú?ÔÛ_x0011_å3£_x0004_@_x001C_Ô_x001B_¸Ô_x0018_@2½Zæ%û_x001C_@³Éöìh_x001C_@_x0002_¦Ò_x0004__x0017_@ÈÐàWüï?-é6_x0001__x0003__x000C_Å¶_x001B_@_x0010_3ç_x000E_Ó_x001D_@ßã_x0012_ß_x0018_A_x001B_@stLGñÈ_x000B_@	ûÜw_x0008_@&gt;@_x0001_ïCü?ñ½hgB7_x0017_@92&amp;_x0010_@ ÃÕ«ò_x001C_ë?tö¿sÆ©#@:_x0013__x0016_^ª_x001E_@däcU_x0012_@Ø¾p¥, @¾³_x0006__x000C__x0010_/_x0007_@_x0004_ß_x0015_÷_x0016_`_x001E_@µ_}Ù_x0018_@è/y,ù?_x001C_¢w¹Ê_x0002__x0002_ÀÔûéà_x0019_@_x0017__x0005__x0012_BÅ_x001C__x001B_@_x0003__x0003__x0003__x0003__x0003__x0003__x0003__x0003__x0003__x0003__x0003__x0003__x0003__x0003__x0003__x0003__x0003__x0003__x0003__x0003__x0003__x0003__x0003__x0003__x0003__x0003__x0003__x0003__x0003__x0003__x0003__x0003__x0003__x0003__x0003__x0003__x0003__x0003__x0003__x0003__x0003__x0003__x0003__x0003__x0003__x0003__x0003__x0003__x0003__x0003__x0003__x0003__x0003__x0003__x0003__x0003__x0003__x0003__x0003__x0003__x0003__x0003__x0003__x0003__x0003__x0003__x0003__x0003__x0003__x0003__x0003__x0003__x0001__x0002__x0001__x0001__x0001__x0001__x0001__x0001__x0001__x0001__x0001__x0001__x0001__x0001__x0001__x0001__x0001__x0001__x0001__x0001__x0001__x0001__x0001_ _x0001__x0001__x0001_¡_x0001__x0001__x0001_¢_x0001__x0001__x0001_£_x0001__x0001__x0001_¤_x0001__x0001__x0001_¥_x0001__x0001__x0001_¦_x0001__x0001__x0001_þ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_x0001__x0002_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ÿTÖ X_x0014_¶_x0011_@Ð_x001B_ÑçÌ¢_x001A_@n_x0016_Ìù= @¬_x0004_«ñ_x001A_µ_x0014_@ÞÜO_x000D_^_x0010_@¶p±_x0003_ë£_x0007_@þÈe³i_x001A_@ÒãûO2÷_x001D_@ü£4qK_x0013_@ iNæ_x0010_ü?]Êº¢_x001C_@_x0006__x0007_@¬õÒÒ?k_x0005_Ú+lt_x0017_@ì,8l¥_x0007__x0001_@`sÕÍÖ¿¢ê|Y"@_x0007_å+!v @\aÊ_x001F_@¦ß_x0016_S!@ðÆ_x001F_ºT_x000C_@`_x0018_*6¸&amp;÷?Pzlãuëá?__x0004__x0003__x0013_-_x001C_@ØR	·½Ü_x0002_@,+øu_x0007__x0013_$@hö_x0005__x001E_\«_x000C_ÀÕ1_x0016_{_x001C_@ka_x0015_bÜ_x0015_@å"¼_x0010_a	@ìb»nÁ_x0002_@#b_x0014_Ó_x0014_@_x000C_öVKº;_x0019_@Ë.¼d,~_x0004_@_x0010_ØÍ1_x0007_ª_x0019_@SÆ_x0011_å_x0011_@vuâ×g°_x0012_@7?$[î_x000C_@¬_x000F_z °I$@ê_x001C_C{´_x000E_@~c_x0016_Fb @4_x001D__x0002__x0010_¢»ú?_x0010_"°ù¼Ðö?OÿSÌ_x0004__x0005_£Ë"@Û³L·_x0006_@_x0011__x0005_4=_x0014_ù_x0015_@rä²±Ü¬_x0011_@èÄ_x0005_ÈR·"@î.JÑªQ_x001E_@`Ò_ê}Åâ?9_x000F_Oßg_x001D__x0007_@óÀn~_x0003_@ï_x000D_ð°Øë_x001A_@Gù«_x0008_1!@O³¾úÖ"@½XNa+§_x0017_@_x000D_¡Ïhè_x001C_@¶_x001E_aåÁ_x0015_@êÍ_x0019_¯n_x0005__x0017_@^®½_x001A__x001C__x0014_@_x0007_f'á®_x0001_@_x0012_~$:_x0011_@(Cí--é¿ÑãKÍË?_x0018_@_x0007__x0007_°_x000F__x000F__x001F_@Z_x0013_i­è_x0004_@7ä_x001E_yÐ_x0013_@8Iíäy2û?À9c_x0014_Ò_x001E__x0013_@?ëù_x001F_æv"@ü_x0014_wÊt+_x001A_@jðø_x0002_â+_x001D_@ÖF9*_x0016_9"@kLT_x0017_®ï_x0016_@òÒS¬o&amp;_x001C_@_x0002__x0004_téMN_x001B_@ÐØ_x0004_g²ï?ºñùl9%_x0019_@®x_x0010__x000C__x000C_Úý?Jb&lt;Æª_x0018_@î_x0001_«_x0016_@_x0018_t_x0005__x0017_Ü_x0011_@í=_x0002_D_x001D__x0003_@_Ô¯£W©_x0011_@Ú/Çz!@ºY@*Y_x0002_@\DZÀß_x0001__x0002_@Iá:^_x001F__x0015_'@æàÆìTp_x001B_@ªÙUf_x001E_s_x0002_@É$G_x0011_Ü_x001A_@_x0010_îÚ³ÊÖñ?{ï_x001C_cÿ_x0013_@¿_x000F_Óx_x0006_h_x0017_@C ÏÜ_x0003_ô?$»_x0006_±­ö¿­³~:(_x0016_@_x0005_v_x0015_	0_x001C_@ ñábfÐ?Xð_x0001_óõù¿&amp; _x0005_ò?kûÊó_x001C_£_x0013_@f}â_Ø© @óBç ½_x0013_@|ÅNBèG_x0011_@Ro-_x000F_Ýà_x001E_@Å_x0014_\9_x0004__x0005__x0013_þ_x0008_@_x0004_8S±º_x000E_@pÖÆc:üÝ¿´³êý]ß_x0010_@ÐH_x0017_Ú*_x0001_Àâ°{!7¹	@_x0013_UUSX"@Ðn_x001D__x0011_@_x0016_W._x000B_@D_x0002__x0016__x0003_)_x0011_@Ój+ë	@­üè&lt;ÿP_x0010_@æ_x0001_&lt;!_x0005__x0016_@Rò§ä«¥û?_x0014_Q_x0013_ÂV!@@f&lt;)Até?_x0007_Jê_x0003_@SòL_x0006__x0007_@Ý5?â&gt;_x001F_@·´%×EX_x0011_@æ3_x0007_(§]_x001B_@Ìo+ãìç_x0016_@úfÙ¤hº_x0012_@ûÄGð_x0004_@*ÿC;ZÓ	@ª}@¶ºû_x000E_@Lï_x0014_x×ù?d«CÁ©¿ù?xG^yñ?ìta_x0004_%A_x0019_@]eÍÞ_x0010_@_x001B_a§+_x0011_}_x000F_@_x0003__x0007_f$r5Q}!@_x0016__x0015_¸ @^RP`_x0017_@9@)H_x0019__x0002_@_x0005_yÁ/Ä_x0018_@{{_x0017_&gt;q_x0002_@2'k$_x0018_Q_x0017_@_x0018_þ)3p_x0018_@Ú¯£¾_x0018_@°§_x0005_ó_x0017_÷ê?Y_x000C_NWBy_x0012_@?_x001D_m/_x0007_@`=B0wä?~Ê¯}8_x0004__x001F_@§t±]f	@¤-1a9_x0018_@n±ÜÇ_x000D_@ï(óÛ,x_x001F_@_x0008_º^_x0018_(l_x000B_@îV¶_x000D__x001A__x0015_@þ_x0001_f_x001C_Ûm_x0001_@Ä´_x0002_®*Ñ.@õë`8_x001E_@&gt;è.0_x0006_C_x0015_@²_x001E_Âê_x0005_@úÔ½È_x0008__x000E_@_x0010_ìÞïë\_x0010_@&amp;×ÒU_x0013__x0011__x0014_@9ó_x001D_{FÀ_x001E_@:ZÚy_x001C_ÿ?/_x001F_Yy¯_x001F_@ð.2_x0001__x0007_-\_x0016_@èîð|_x0019__x0005_@_x0002__x001A_ÄÎ_x0018_@_x000D_G_x0006_ñÇ_x001D__x000D_@@%í;aû?ÈÚXÔ¦_x0019__x001B_@ÂÂU_x0005_@Ìºm ÁÅÿ?HÏÕJ¦_x0015_@Ö¸Â_x0002_)_x0019_@ËxÊt_x000E_Þ_x0013_@ez¢É(i_x000C_@Xu_x000C_*_x0016__x0006__x0004_@MÿO©ï_x0012_@T_x0017_aa_x0016_@ÝÒ[¡Tm_x001C_@EÖgXCb_x000B_@zÎ}_x0018_7_x001A_@_x0008__x000D_ëDa_x001F_@@_x0005__x0002_×"Ì?_x000F_EÀ_x0004__x0015_@aa2}»ë_x0003_@ò_x0006__x0017__x0008_@cx_x000D_±_x0002__x001F__x0014_@RÒÉ_x0003_î_x0019_@LF#/Oý @p;áËã_x0014_@®p_x000F_9ò1$@yrûïÍi_x0010_@l°à!_x0004_@â¸ÃgPÙ_x0016_@ÝL_x0007_·¬O_x0015_@_x0003__x0004_&amp;Ïò$@f«_x000B_íA_x001E_@0,h=#ø?\®W	_x000F_@2ÐËï_x0010_Àìo_x0010__x0016_ï_x0015_@_x0008_Á´Í_x0006_@áù~_x0019_\´_x0019_@_x0001_ ø|À«_x001E_@ñçzJ[_x0001_@ËMñ?«é_x0018_@&gt;G3e4#@R)ÂSúõ_x0011_@8¼J_x0018_Où¿&lt;ëMllm&amp;@oJ_x0002_¸ì_x0001_@Z19xÇò_x0018_@&lt;°__x0010_èý_x000F_@$ÕCÒ_x001E_Ï_x0003_@~-ûÅ_x0018_"@Ã°Ù¤_x0008_@Ð^_x0006_þ÷_x0017__x001C_@mR_x0016__x0011_@0_x0014_ÃÒë3_x001B_@ `(d9Ê¿à8·¨¡_x0006_@V¡Å'V_x0006__x000C_@ÙÊ_x0011__x0012_@_x0010_c*íÖ?¢_x0019_9æ¿V._¥_x0011_¬_x001D_@À_x0013_0_x001B__x0006__x0007_×_x0019_@îX[¢_x001A_@ØdtT @ðs_x001B_Gü?|}l_x0004_ÀÈ_x001B_@Lðoº­ê_x0014_@ç*U_x0016_@$y_x0010_i_x0008_¿"@/Wf/M_x0016_@¶áêÚ_x001A__x001F_@x!ÐÅ_x001C__x0010_@E}±Ò ½_x0011_@ÈÚ"LQ»_x0007_@s·n&amp;²¬!@Äà[è_x0002_ó?dÆp_x0013_=_x0013_@äK/_x0005_î_x0013_@¤eê_VÜô?¨×àÕ$@èÓa_x001A_`õ#@|_x0012_¼_x0013_´7_x000E_@"Ñ_x001A_"Æ¶_x0002_@ä~G-_x001F_@Ö§d°_\_x001A_@QWÐÊ_x0017_@X Øâ_x0014_#@Ó_x000F_æ_x001C__x0002_ì_x001D_@_x001E_:÷§_x001B_@p²µ:¦Ù_x0008_@µõAÎs_x000B__x0003_@_x0001__x0003_Ìî	@ÚvJ_x0007__x0017_Q$@_x0011__x0019_¯Ê_x0013_±1_x0006_@ _x0013_Ë:Â?¤;ãV_x0005_@!_x000B_~_x0007__x0004_Ç_x001E_@Ú"! 	h_x0014_@²°ÿWè_x0010_@º`Tô#@_x0002__x000D_òÑH_x0013_@ØÚ_x0019_«%@÷ó?_x001D__x0011_n_x0015_@¥øÖ|t|_x0010_@_x0003_qªÛ_x0017_à'@È¶Ô_x0014_@t_x0011_10l_x0016_@ª2£_x000C_@_x000D_y[I_x0005__x0012_@_x0011__x000B_±í|_x001A_@ &lt;á_x0010_Öê×?êµ»â"_x0017_@_x0008_4cn_x000C_(@ï«_x0018__x001E__x0012_@O5¸ò_x0001_ @ub4-°_x001A_@Õ#ôK_x0010_@÷_x000E_iaÅ_x000F_@Ï×ºïÃ_x0007_@ök^¥Üö_x000F_@ØST5`Dú?0`{É_x000F_Ðû?1Gh}_x0013__x0018_@_x0016_YKdd@_x000C_@ÕÔ_x0002_í_x0008__x000B__x0012_­_x0010_@ÀN¬¢µ¸?Âz§»_x001F__x000B_@Õñi_x001B_¬«&amp;@ö_x0003_ØÅnÎ_x001A_@ÎðÉÇö_x0015_ @¶f-_x0002_Gö?_LÍÅÂÿ%@ï/¿C_x000E_	@0_x000C_jÄîô?,¤_x0005_1ÿ!@I_x001E_WúÚ÷	@$ýzi_x0014_è_x0013_@ÊMy§_x0001__x0016_@_x0006_Ô²_x0016_oÕ_x0004_@z_x0016_¬_x0012_°µ?ñLx_x0006__x0019_@~©mT4a_x000D_@_x001A_õçµR_x001A_@G_x001F_GÔe_x000E_@`YÐÒë_x000E_@_x001D__x000E_Z]m_x0007__x0005_@òó_ÓGÏ_x0001_@àÃ&gt;Ù?]D&lt;_x0004_ÅS_x0017_@m¡@c`v$@_x0004_~s¹¤_x0007__x001A_@_x000D_¹4%Å?_x001B_.º\_x0019_@_x001E_`ä_x000D_0_x0015_@­*ê_x0011_ÝY_x000B_@_x0003_¢-f=_x0012_@_x0005_	[Y{VÜº_x0008_@_x001E_#=ËÙA_x0008_@¦Á.Pô;_x0002_@¦_x000B_Ðü_x0001_@Î·DáÚPø?®3IîT_x0014_@	¦w=sþ?_x001A_¯ø1 _x0018_@MH_x0005_³¯ @·Ò_x0011_k_x0008_À*Öæïoê_x0008_@ÅúDÄ_x0012_@Æ9K_x0012__x0010_@_x0002__x0010_g0_x0011_@Àèã_x0011_TÅî?P_x0008__x0007__x0010_×#@0_x000F_W4ªµ_x001F_@6_x0007__x0004_/_x0016_ì	@Ô^oy_x0014_¾_x001D_@_x0010__x0012_¦qû_x001F_@.S!_x0011_Åý?-¼4RÑ%@±±('Zý?_x001A_0 _x0015_¯I @ú_x0006_ßgVã!@Ü7k_x001B_ðÖ_x001F_@_x0003_ü§f_x0011__x001E_@¤«_x000F_rø _x0008_@Ø_x0015_¼l~_x0014_@È{ñr#Ðþ?I× +@}_x0002_@e×6Ô_x0004__x0006_Éw'@PnªËCÜ?ëvI5ï_x0006_@_x0005_e°_x0019_@'»L0j_x0006__x0004_@_x000C_XUbü_x001B__x0016_@_x0005_#¡ów_x0015_@_x000C_Ñðñß_x0014_@_x0002_&amp;HñDf_x0018_@EBxfÆË @6²Ï_x0015_¥÷_x0013_@jHùz_x0007_4_x0003_@ë?og¼²_x000F_@S¨Ï_x0015__x001C_Ü"@ü+_x0011_á_x0019_t%@­{»_x0001_æq_x001F_@lâB¯k @­Í3{ö_x0002_@&lt;ØB5Áð?ìVG_x001D_v_x0004__x0017_@H»üSó?8 wß³_x0018_@Ð¦¾ë7"@_x001C_4÷ø_x0003_Í_x001C_@fïÒ_x0013_q¼_x0003_@(Ç¯ý´_x0013_@mu³ë_x001D_ä_x0011_@Ï_x000C__x001C_½_x0008__x0010_@ÓJ_x000F_Ý¹_x000C_@ASÍº&amp;@tçÑ_x0011_@õ_x0003_B÷p_x001A_	@_x0001__x0003_öþE_x0002_y_x0013_@è_x001D_92Vå?	ò_x000E_¼ö2(@­Ø4Ù @8ì_x000E_[éÕ_x000E_@j _x0014__x000C_lE_x0012_@_x001A__x0003_è¹Ü!@¼cDîÁu_x000D_@«Ø_x000F__x001F_6_x0014_@HZk£§I_x001C_@_x0008_pS_x0013__x0019_@ìí_x001B_ÆP_x001A_@/_x0016__x0012_ _x000C_@!_x0002__x0017_øÝ0	@¤_x0014_»üb_x0003_@+_x0015_%I_x001D_F+@¶P%_x0013_@àÞ4Î_x001B__x0012_"@¨ß_x0007__x000E_µ_x0010_@_x001A_µ«_x0004_u_x0011__x0019_@í®QÄu_x0012_@tëÒ)_x001F_ @D_x001A_âö_x0004_n_x0019_@_x001D_7Æ @P=l?ADÚ?_x001C_Y$®b_x000F_@Ì33k$_x000E_@C¦X¿è_x000B_@bÀ	¨1À÷?Zó[7=_x0017_@kì¶_x000F_ø¡_x0017_@X!Á7_x0003__x0006_Äî?ÐµH(sú?µ\Ù_x0018_7»_x0016_@¸Dq®wÛð¿ëµFÆA÷_x0012_@_x0003_@_x0012_t_x001E__x001C_@à_x0018_Î4îhÓ¿_x0004_îº|¬%_x0002_@Ú8¼Ð_x0012_@|Óà_x0019_@8Äß_x001D_ãAà¿¶ZB¦ñ"@Ù{Üì_x000B_#@zõ_x001B_~î%@`Õ~TÄÞ?$_x001E_­i!@-çº¯2_x0013_@_x0006_)(|î_x000B_$@Â_x0011_/¦_x000F__x001D_@_x001E_Cõ&gt;ï¹_x0005_@Èñ_x0001_L^ý$@ÔÙM#,÷?Úp:êéÝ_x001D_@ápMU¤_x0014_@~O;k¤)@ 	¿÷ËÅ	@_x0003_µ7í?tMjÊGð!@G.rßÝ_x0005_@J|Ô6Õü?XÅN N_x0011_@*©Æûv_x0011_@_x0002__x0003_@Ö÷×;Æ¿ðÐ¾_x0018_dò¿_x0017_Òê+C_x0012_@¢BËéUN_x0014_@ô3_x0002_¥_x0001_ú_x001D_@³ÿ¿Û'Ö_x0003_@ë4#_x0019__x0010__x0013_@Ø5HÉ_x0011__x0011__x000D_@giÕDÀ_x0014_@ô!ä3þ_x000C_@Gn?_x001C_î?!@_x0007_¶HoYD_x000F_@_x0008_@sºÀ!_x0012_@z_x0010__x0014_Á¸}_x0018_@ðÐï_x0015_0±_x0005_@ïÒ³ù_x0017_@\)jnsò?fhòrÇP_x0018_@_x0018_ß_x000B_¢à¿*¢QzÊA_x0014_@£g2©_x001B_@óÿ_ñ?s_x000D_S°Ú_x0016_@à¯3Èc_x0017_þ?S_l[_x0019_&lt;_x0015_@`(_x000C_swÚ¿ÍYF¼G_x0002_@§sº[ÁÊ_x0017_@Yþ1_x001C_@þ_x0015__x001E__x001B_ü&amp;@,ðÑÞ1j_x0011_@iD*M_x0002__x0007__x0001_@²zNõD_x0013_@_x0013_Âní²ç_x0015_@_x0018_¹³®_x0003__x0018_@ÙKmfôS_x000E_@_x0010_sSl'ù_x0004_@ë$í0­_x000B__x0007_@îÁ}_x001E_@c9uK_x0004__x001D_@á0ô_x0010__x001A_@ÀêäGÑ»ë?í·»nVå_x0019_@_x0014_Ãahª_x0013_@@uº_x001E_Zsã¿ÃÃzºÚû_x0005_@Z*D±¥ç!@P2Pj_x001E_@_x0019_;ý?_x001F_h×â1s @_x0017_ÌáÌY_x0006__x0018_@Ü§óg)!@Waé0_x0011_@rL'q1j_x0015_@¹C_±©_x0018_@ìÒ+_x0015_Ã_x0016_@Ø%Ycº_x0002_ñ?d(7m_x001D_@¡«°	a_x0011_@"	é21[_x001D_@ÉÎÀ0Ì­_x0016_@HSå´Ç?_x0004_@&amp;´_x000C_dÆü?_x0005_	U5§_x0001__x0015__x0013_@fcSv!@Ë_x001A_¨¦¶""@VFN,_x0015_@_x0016__x000D_~~Yô? {8\å_x0006_@_x000C__x0004_Ô'W&amp;_x0018_@ÒX.å_x0007__x0011_@d­ã°¾¡_x0012_@HUoàé?àáä¼&amp;_x0007_ú?	È_x000B_yþÙ_x001A_@Ú_x0012_¨µo_x001A_@|zÚ7ª @¸·÷/ô?_x000D_¦,©M¬_x0003_@èYG¿_x0012_@wÂÚþÅ_x001A_@HðP_x000F_¹_x0018__x0017_@ÈZæþ_x000D_!@_x001F__x0008_ÊO&amp;@ª¹1ð_x000E_!@ª¥« Ò*$@0ßÚÜ½ð¿_x0012__x0003_AÕá_x000C_@oË_¦J_x001B_@teü_x0004_w_x001D_@øÕxtÔìæ?(W4'í_x0015_@f_x0002__y¦_x001D_@bxèZ_x0004__x0007_@_x001A_®»_x001C__x0003__x0008_ï-_x000D_@Ty_x0010_|G_x001C_@k7È9É[#@ð.½b¡ì?±´YË¯R_x000D_@èM×úsÊ_x0011_@RÕÅºg_x0013_@¢[³­&amp;_x001E_@ªÛ_x0008__x0001__x0010_@çÍn%³(@E«4D¦Z_x0012_@_x0003_Ü°&gt;8¿_x0014_Ô¿hR_x001F_@æ_x0007_q¡4ý_x001A_@¼&gt;{W¤_x000B_@AýÆOä¡!@§GÔîQ_x0004_@Ñ¤__x000D_@pòµÌ_x0002_÷_x001B_@VNü«_x000D_h_x0019_@¨º"E_x001F_Õ_x001C_@6ïê_x000F__x0015_@_x000E_xÈ_x0003__x0017_5_x0014_@ô_x001B_Uðí_x000B_@{_x0010_N#j_x0012_@_x0006_EaePÅ_x0013_@W=Ä÷o½_x0017_@_x0005_®ö³Ñ_x0016__x000B_@._x0011_©1ü&amp; @(SKÍV¥_x0010_@ð_x000D_ËòÃ¿ü¿dub&gt;ÔW_x001D_@_x0001__x0004_¾MaÀö}_x0017_@~:8í @!_x001D_bd-_x0013_@Õ#{»!@_x0001_§óðD_x0005_@°øFVÖ_x001C_ô¿V¥ó!2I_x0017_@E&lt;_x000B_I_x0003__x001A_@}n«O#C_x001D_@Õ|#Î¸_x001D__x0017_@à!_x001F_Bù?*á{U_x0013_1_x0019_@NduQfÉ_x000C_@Ã/®õcK_x0015_@_x0001_G¨A«_x0007_@â_¼_x001D_N"@Oè7_x0004_Pq#@)&gt;öûª"@mRH_x000C_¿#@öEÙ¸÷*@AYÖÂ ê_x0017_@.åqöcó_x0007_@_x0013__x0013_¬ÊÎ_x001E_@ÍÇ¦V¬_x000E__x0016_@_x000F_w¾_x0019_Ò_x0011_@_x0002_ld'Ã @B·_x001D_âL!_x001F_@_x0014_äVr°l_x0007_@4}_x000D_E?_x000D_@U_x0013_åþ? Îåö!ã? i_x0002__x0003_»}þ?Ø[oo_x0001__x0019_@;tÌêRè?SO&gt;ÚN_x0001_#@(k²hx_x0005__x001C_@÷LS±|F!@_x0018_^_x001A_"e&lt;ð?¤ _x0019_ål·ø?¯ßåãR_x0019_@_x0019_%_q_x0017_@rÃÌe_x0013_@×aÔ+_x0008__x0014_@N_x001D_ÝOñó_x0019_@_x0012_ä¼²d_x001A_@jC_x0015_ta_x0013_@ _x000F_äLA_x0016_@_x0008_[¼¼p_x001D_ý?Î³_x001F__x0010_@¼_x0003_¿/	x_x0003_@Ðk×_x0011_¬¶í?0_x0004__x0006_s@»_x001C_@]_x0001_ ½_x0019_#@_x000D_$_x0018__x001D_ý_x0011_@^¸ÚHÇ!@_x0013_3²_x0013_@¶R«æ¸6_x0007_@cßØr_x0013_@{ÚU#\£_x0018_@¥þéu	f_x0016_@ÐìÎÓÎ!@ÊS¤¶7_x001D_@_x0015_7èTá_x0015_@_x0006__x0007__x0018_¬o_x0005_í_x001E_@_x0004_RÙè_x0007_@ØO¦çn_x0003_@Ð)PºÜì¿&amp;#³µ_x001E_@ÈÎÙìN4_x0018_@_x0014_ç_x0014_Lé,_x000B_@_x0016_ýQÍå`_x0006_@«O×È_x001F_T_x0015_@¬ÒcßÇZ_x0002_@È,ÍQïL_x0008_@_x001C_PÎ_x001D__x0001_@;¬Z;_x0010_@ê_x0013_ûëN'@µNkç¹_x000D_@¸}(ÿé#@©©æ\ÈU_x001F_@qâ_x0012_@6¸#á @à_x0003__x0017_aÂ(_x0016_@ªéiQ_x001E_=	@So_x000F_#¸_x001A_@p´O_x0017_@_x0008_FÜç¥ @_x000D_§L¦N÷_x001E_@êY\ÖÎÊ$@§_x0015_Ö¹²X_x0013_@Ú¼_x0013_4_x0018__x000E_@À9½_x001C_Ñß?7äÍo¾_x0018_@u_x0013_Í3_x000B_&amp;_x001B_@`Öck_x0001__x0004_C_x0010_@®+Õ_x0002__x001B__x000C_!@¦¡ò]_x0012_m_x001E_@_x000C_¹_x0012_2ó/ó¿*W_x0002__x0016_é_x0005_ @B_x000E_¥F¢_x0015_@ð©_x000E_F#@ZËU¡6_x0014__x001D_@V^³_x0016__x000C_@Äÿ6_x0014__x000C_@Ú÷42_x001F_ö?ÎuSÔ÷x @_x0010_áö_x0015_${_x001D_@lßP²_x0015_@Â_x0017_=_x000D_áæ_x001B_@J_x0003_Ó19_x001C_@_x0007_áë_x0014_@_x0001_?â«l§¸¿èz-Ë_x0013_²_x001D_@\ÐrÃ±_x001B_@J_x001F_½guÔ_x0012_@+A=mQ×_x0011_@R8ÀÔÏ_x0014_@LÁêß_x0007_"@_x0016_HùýA/_x0012_@C.ÏÅ_x001C_@£¸¸î	Ñ_x000F_@_x0016_ù×eØ_x001B_@à _x0007_._x000C_Î¿þÖd_x0003_ï_x0017_@´_x0001_ëïÌ$@cÄ_x0002__x000E_÷(@</t>
  </si>
  <si>
    <t>5df40a99a2628e5fcb1271624512f760_x0001__x0003_PÙk©\Ó"@_x0004_#á_x0004_u_x001C_@_x0006_= jÎ_x0004_@{ã(ª_x000C__x0008_@fÐ¶çL@_x0003_@ÁI_x0010_ÛlT	@Ä¢©/´ò_x0016_@a_x0013_(QË`_x0012_@Ê»MHÓ["@_x0003_û_x0002_£Gõ?¤gÍ_x0008_½ _x001D_@_x0001_HWâI_x001A_@_x0003_RÁ÷5_x0006_@h_x0018_dí]_x0018_@b®ô_x0004_OÓ_x0015_@ûÎ[áè?-/î_x000E_Ý_x0008_%@p~	y	ä?`**J_ÞÔ?àÜnìw×¿HÊp_x0011_9ù_x0014_@ÀÇ0Fµe´¿¬yÚïñø?hòå·±Å_x000E_@F¢ëWgÿ_x0010_@KNÇË÷û_x0010_@Îùô_x001C_]_x001C_@¨ _x000C_QÚá¿_x000F_§_x0011_l/Í_x001D_@_x001A_½TµwÃ_x0019_@¬áci_x0016_@sB_x000C_É_x0002__x0003_ðì_x001F_@´¿=Dû¿@ï_x000B_:à?_x000E_×!Þs_x0011_@äm_x0004_ã_x0004__x0015__x0019_@Wn¡_x0013_ú_x0018_@Ü&lt;Ýp5õ_x0014_@FLõã(%@fti]ÄK_x0016_@à«¡*b_x0012_å¿qJÑ¨sÿ_x0012_@_x0004_¾_x0018_}±f#@º£_x000C_¼×n_x0011_ÀA_x0014_o°!_x0006_@Û_x0003__x001B_ÓYÃ#@é1d0Ä] @b&amp;_x0018_&gt;_x0002_Ý_x0017_@ïÂÄ_x0010_ª_x001A_@ÔÂß);_x0001_@h)å_x0002_ _x001E__x001E_@%g·xÍm_x0014_@Úè·_x000C_òÛ_x000B_@^&lt;ÝÕ_x0003__x001B_@ùö1Ñ_x0010_@È©Ës× @î_x001D__x0012_C_x0004__x001E_@\oHø&gt;¸_x0016_@O_x001E__x0016_Õæb_x0014_@Àö¯Û,è¿+°eËÙi"@{]Zc_x0017_¦?üK_x000B_¿$@_x0002__x0007_k1yÝ5 @áÉìj_x001A_&amp;_x001A_@¦\Iª_x001B__x001A_@6Jû_x000D_ @LYæ¿»´!@~±¤7ì_x0011_@_x0003__x0016_ò_x000D_##@wÐ_x000E_uÜ_x0010_@èÛdïá&gt;æ?·ëÁ[Y\_x0017_@v¦ÚÏí°_x0007_@_x0016_½(©_x001C_¥ÿ?¤©PYð&amp;_x0004_@Ä_x0011_Ö_x0001_¬á_x0018_@}_x000D_I9G­_x0014_@_x0015_=3_x0016_'½_x0019_@^¥g_x0005_ò\_x0003_@ü ]_x000B_&amp;õ¿ÊÙHÌ½_x0010_@vÈGÃ­_x0004_@~%_x001B_D6_x0005_@.æ;0pm_x001D_@$rPXÅþ_x001B_@ì¦¡| @HN_x0002_R÷¿x·ã|X_x001B_@pqjHò3_x001F_@Ý_x0004_(_x0011_@dð&lt;_x001C_¦"_x001D_@_x000F_ëdÖÔ_x0006_@_x0010__x000B__x001A_^ï¿°-Y_x0012_	_x000E__x001E_~ç?ðÂl_x0011__x001E_Q_x0006_@+_x0005_¬t_x0007_@	op_x0008_|¾¡¿1ç°ñg_x0004_@";Y8©Hõ?&gt;ÿXeÔû"@_x0012_)PE_x0019_ @_x0003_Å·­Rä_x0012_@4)ü\ñM_x0012_@_x0012__x000B_°_x001A_×î_x001B_@_x000C_Nÿ¹;_x001B_@	k}vÝ_x0008_ò?äM	»A_x0011__x0018_@äS0ÚÛ³_x001C_@-ä_x0015_ð_x000D_I%@Ç}_x0010_ÉÀ @m´ßÀ_x0005_Ú_x0014_@Ôþø0ø&amp;@ø³_x0007_»K_x0001_@_x0006_÷¢¨ô+_x000F_@_x0014_Ô÷_x0016__x0002_@zþHÌ¤_x0019_@H&gt;,_x001F_@Ó\°Þ_x0015_@r¡êÓf_x001B_@r_x0002_1©ÿó_x000D_@¾¯¼|"@ð{e?|[Ñ?Ì/*_x0002__x0014_@QE:Ïí_x0019_@øÎ¿õ°_x0013_@_x0002__x0005_¿_ÄWqî @¤U¹0_x0002_÷?sÞt³Å_x0008_@Ô±}øVø_x0003_À_x0001__x001F_èïÂ_x0010_@´Ú6 _x000C_Éþ¿?_x001A_N0_x0015_@=kèqv_x0019_@3ÒX?_x0010_\_x0015_@zé_x0003_KÙJ_x001F_@ÅÝ]äX@ @ïÄ]Ôw	@\¹IÜ#@$í{Ô_x001B_@ _x0012_¤|J+Ò¿Û2¡/¼v_x001B_@	üÐÉ_x001F_7_x0010_@Î_x001D_4O @_x0002_åGeÇæÆ?_x0004_f{ælÿ?ù_x0010_nm_x0016_­_x0015_@º_x000E__x001B_mµ_x0002_@Tþ!ì:Å_x001F_@AßXÔÀ:_x0016_@ø7mYI_x0018_@_x001D_^ßHß_x0016__x0018_@Ç_x000C_;Æ£(_x0014_@_x0005_T§Üõ%_x0002_@!ôzqh¥_x000C_@|+°]6n$@òÈ8_x0016_ ¡_x000F_@{\RJ_x0001__x0003___x0008_@_x0008_íy¦Îõ?¾d««®y%@A_x001B_]$_x0016_@ØÇ9Àkùÿ¿·T¢³{_x0016_@¼oÆ_x001F_§iö?ÜUe¢_x0005_À_x001E__x0005_VíÔF_x001D_@_x0011_ò(?Æä_x001C_@ó9Æ&lt;o_x0016_@_x001F_í"¼4®_x0017_@¬z_x0015_Â}_x0006_@ï&gt;Ý/4_x0004_!@ÊÒ_x001B_'Ô_x0007_@fXE,1{_x0014_@_x0002_	e´È_x0010_@Á`rT	2_x0016_@E©Ò_x0015_J_x000B_@_x0018__x0003__x001B_&gt;_x001C__x000F_@Ö_x0010_PBÌ_x000D_@&amp;P¿)Mº_x0015_@_x0011_;¤_x0015_3_x0012_@l_x0001_óÙ_x0017_@&lt;_x0005_R¶)À_x001B_@«[¯ª_x0012_@ôã\U±Ì_x0016_@Ò[ûY**@P¬ná=+á?E¤¬:-_x000C_@Ö«@åE_x001F_!@âÍÅåO¬_x000E_@_x0004_	ÎìF_x0008_¨_x0013_@êû5ìøk_x000F_@Zv	­\@_x000E_@øÊVø9 @èq¦÷	Î_x0015_@â0+*_x000B_z_x000E_@/ÕZÛà_x000E_@f&amp;à_x0005_Â/_x0017_@	'áP)w_x0015_@öä_x001C_9Í_x0019_@áø½¿n_x0010_@_x001E_TÞÏ_x0010_e_x0006_@{Ü^¤==_x000B_@_x001E_oµÌ_x0002__x0013_@Ì·ßì_x000E_Ç_x0014_@jS÷qK_x0010__x0006_@ GPßë¿zlÆ:B_x0011_@mß&lt;^ ?L3ZaÓ_x0013_@Fy!?pÞ_x000D_@9ù¶À_x000B_@²búH³_x0017_@_x0008__x0002__x000F_ÌÑ_x0003_@æ|EÒ±U_x0018_@ûÖf,o7!@(-ÛºN_x001E_@c8¡_x0006__x000B_@_x0001_7Òy_x001D__x000C_@O	ål7)@ª`Í_x0014_V_x001C_@÷_x0007__x0002_Ë_x0002__x0003_p_x001A_!@_x0017_'¤!n_x0005_@_x000C_YËh%)&amp;@» x&gt;ä_x0010__x0012_@ÓýYÙD4_x0012_@ú©_x0011_&lt;_x0005__x0003_@«¼+6°Q_x0013_@K_x001B_·=^u_x001E_@¬\+Ì_x0014_@ýÕ{Uu_x0016_@_x0008_LkGó?*K·§±_x000D_@Î_x0011_I_x0017_!_x0015_@Ö|µ¡Õå_x000F_@ÐÊá"¹I_x0014_@~_x0004_ã _x0010_@Ô_x001E_v;Y("@ø_x001E_¨d$ð_x0010_@ýí6\!@Ôõ÷8÷_x0007_@¦Áy'@¢ÞLî*Ã_x0012_@¬Kwi:5_x0007_ÀÒµl_x001B_@ägÒD_x000F__x0011_@HÎ_x001E_»B¤ó?T+gÛmÏ_x0012_@w]ñ_x0003__x0015_@4©_x0001_2¦%@¸}0¢Gt!@d$;F_x0006__x0017_@8å_x0004_ô9¼!@_x0002__x0003__x001E_÷_x0002_Ð _x0014__x0011_@_x0002_÷#3Ü$Á¿Ìè_x0005_{ßD"@*Û_x001B_I_x001D_P_x000F_@Î%_x0002_U_x0001__x001B_@E¯%Àk_x000F_@_x0004_õq¨_x001A_@_x000C_l0J@_x001A_@£bÃ&gt;¶$@®ýz7^A%@ß*[³ñ_x001A_@_x0014_w/2I#@ÈÁ^uL_x0019_@g~_x0014_ªJª3@_x0004_[_x000E_Þ_x000B_1@Î_x0014_s*±]6@²K6·v%@Jj_x0018_æ_x0015_@î®Ø}9_x0005_/@H&gt;Z_x001A_,@_x000D_á_x0010_ÀhK)@fQ#= 1@4íÓ_x0004_ì#@xÓm/Ï5@_x0003__x0003_@¯:h!@è-÷k7@î_x001B_1_x0012_|6@¼ð¡_x000D_@2@¦Ü;ë×è7@n:_x000F_t0@üWáà°'@_x0010_ÝÖY_x0002__x0003_-Ø0@=î_x001D_.ê5@Æ_x0016_Æ¹ø&gt;3@_x0003_Ú^3q4@õ_x000C_F_x0015_êý:@ð'á¹#Ã$@ ¢ÑY3@± ÒEip3@ìAë!Ö5@¨q8Î1@ÍCê¹)_x000E_6@öF­_x000B_}6@Òþ¾)@ÔÞ_x0002_ê¼_x0001_1@ª«J7n2@À¥6ð_x0004_4@f_x001B_õ|Þ}:@ÁkJ½L0@+¸Ç_x000D_ &amp;@[Ý_x0008_w_x0002_l7@£ÎD²-@8{û_x0001_,@-=+@Ã_x0007_ÏÖ_x0019_0@I|FSEi3@_x0016_è6Ç1@þ¢¹¬F~0@È·._x000B_¿5@Õ®7ÛÏY0@_x000C_ôý&amp;lÆ0@._x000F_Ú_x0016_pú0@Ðj¹_x001D_0Ó+@_x0001__x0002__x0004_@5Ouh1@¸&lt;«_x001C_©0@ ¨ÏÔ?1@¤È#I	0@_x0007_¡£ym}3@à\_x000C_íq_x0013_0@÷¿SÓ&amp;S5@ú%_x001B_þ¯_x0007_5@o©ÑÒ"º @q_x0017__x0016_Ä+j_x0017_@3Î:°I_x0016_0@2_x0011_y_x0011_xW3@_x001E__x0018__x0003_çd(@²fP54@_x001B_M_x0004_%;«3@=gâ­Ûþ,@_x000E_A_x0008_ËÝ7@7E_x0018_*ã@1@äÐ²D0@Viû´0@ËÜ_x0015_|[.@¨_x001A_¯®_x0002_)@/yî_x001A_S+@¼S3e_x001F_4@2,±3ë_x000B_5@ãGyx×/@ã¸Ò;F.@YÚ	oV,@CVÄ_x000E_$@×Ââ&amp;,@³¿UbL.@Ç%i_x0001__x0006_p(@_x0005_5ø @*¸æÌúY0@õ_x0003__x0011__x000C_!o4@._x0014__x0010_ï+1@2(¡ ú&amp;4@&amp;_x0006_ k;0@_x000C_ú_x0003_µÿ3@W¦_x000C_ylk_x0013_@ÝE.£mx5@_x001C_¯í½z)8@ôbÇY2@û.s½4@í_x001E_ÔbHÚ6@àcÜ£_x001E_5@3ø{LGý/@5xQ~»_x001E_@ ô+1@*t0çL%@_x0002_ÁògÊË/@pÔæ^a_x0004_2@)ç¯æ_x001C_1@ìâ_x0010_)_x0008_·)@ß,ßs_x0014_3@¼·p_x0016_&amp;_x0007_;@ñ_x001A_±|_x0001_7@U_x000D__x0002__y9@°F_x000B_OÑ(@ñ~-_x001C__x001B__x001B_*@tÙdbæç0@@ù_å\§0@Êª.ý¯;@_x0005__x0008_Ý±¹ß-@Lcvñb¶1@HùÂ_x0018_3@_x0002_²_x001F_PJ!@_x0005_.õÂ0@Pôß¤_x0003_@@\ØqÞ3,@ÃfóÜ_x0002_Ã1@J_x0016_3àØí8@X]vBÁ¸)@º_x0017_É¿Ô_x0006_/@jïéô+@¾æ4&lt;uÁ2@õÁs_x0003_R-@R _x001F_Ñt64@B,âd­/3@BÈË+©:4@âÙ_x0004_Jÿ&amp;@¤¡ÉB 5@õû_x0001_ ½P4@ØI®03@_x0012_)\¿_x0007_.@ó~Ò8@1EÚ?Ç+@_x0014__x0007_Z-à)@Ì_x0011_Ô­Í-@_x0010_ÅL2Ê#@°pæÁ6@C_x0006__x0004_	©G0@ÿÅ{¬§»1@Õ×·;_x0019_5@î*Ç_x0003__x0007_Îg4@_x0002_4_x0002_¬0@0ÉN¡8@_x0010__x0002_Ò?%Ã-@þ_x0012_ÿ_x0007_1@üÆ&lt;6à_x000E_4@-º¦1@/Ä_x0004_z3@ ¯q÷/@ àCí0Û.@ÊX$]5@Wß_x000D_b_x000D_¤3@* r_x0011_¿4@SÉ"À.@_x000D_Ì ã'2@]3_j(@91¡I_x0014_@.«y÷O{9@_x001E_p»ï_x0006_"@Âàj@_x0012_9@_x001F__x0017_Ã]3@~y+á0@_x001B_e.Ô%@_x0006_Ê_x0013_.b2@|R_~]Æ9@_x000C__x001E_k|2@V_x0001_@Èÿ;@Ft_x0001_Èò_x0002_/@Ç¥ýL_x0013_,!@²Ã+µ"¹2@¨2úß×4@6P_x0005_J /@_x0002__x0005_ô0_x0001_h[ê1@¶|f_x0017_ôF3@¿¥	PÝm3@Ñëk&amp;(-@¼_x001F_¡½G5@¾_x001E_øýH7@vÞ(_x0017_àa0@Ô³¦1v5@ò?DÉ3@ÿp_x001E_öõÞ0@àÙQE¤0@ß_x0015_5éãV1@J-_x0015_à»4@ú¯?zú9@_x0008_g}í$S1@B4p¬_x0004_Ø*@_x0007_kÞð¹5@æe_x000D__x0012_*@J©_x0019_a9@DÊÞ!Ò.@´òæÍÖ&amp;@»§÷)¨1@¢p1,¯I1@_x0013_^ÅÒ4@È	"_x0012_À6@[Rä_x001C_4@H,;,4@_x0003_U©ì1@_x0019_ÅJK:@.½Í8\ò(@©LÍ_x0014__x001A_4@Ò¥a_x0001__x0002_[[*@¼Lé¯F9@|µ	w_x0018_ 6@Ã?1?V°/@Áußq0@ÅrÓ9%*@üSÑb2@érÍ%7@S_x0002_Ï4'@H)._x0019_á_x0017_&gt;@\qØ2@².µ.5@Ò_x0001_ÂB&lt;ø7@Ù	ï&amp;Ø84@7B}_x0014_.@ÒU¾ÇÊÛ2@ a_x001B_It#@_x0006_âN_x0007_y0@_x0010_Ù¨0_x0014_7@^¥"w&amp;5@_x0011__x000D_Á¤2@dãµ1@'°Ä_x0005_ê¯2@q|Ãâ_x0013_0@ÅéPräV0@2Üwø¿3@D×«B_x0014_µ4@ÞgSõ_x000D__x0008_3@`óKeá5@Ï¶êS4@F&gt;_x0003__x001B_!!3@Ã¾_x0003_|è%@_x0002__x0003_&lt;×_t_x001D_6@¤¯%_Î+@?Y_M§1@ßa¸_x0005_8@9_x000E__x0017___x001A_7@(ïªµv_x0002_0@:pÁ:_x000B_8@8õ½_x000D_Ø5@èßh¨U±1@þAT:À_x0015_.@^1Ç¹tæ5@¾ÓÍòr«6@[ëêI_x0004_i(@¸{¦Í×¸1@_x0018__Fxã!@üeÐWå*@u®¢_x0011_I«6@V_x001D_òæS&amp;@ìF*_x000F_'2@_x0001_o¶Ö_x0007_'@°âdï/@ôæé]¶5@h|6//@_x0006_Jt_x0008_W,@0hj_x001E_°0@µ£.Hçf1@ÛRyTh¬0@øX¿_x0014_·e5@Ö?_ÌéF2@üÎDW5@_x0014_]_x000C_Î1@lÔ:_x0002__x0004__*@_x0002_ÐCöæ1@Á¦£_x0003__x0017_::@G[\Û19/@®LñÌ8@/ê&lt;'Æ:@-_x0018_©á1@NO__x0004_=ý/@´Òú@y0@_x0016__x0016__x0005_Û1-@V_x000F_ÞJ-@|¥9_x000E_?§'@_x0010_DöÛ_x0001__x0016__x000D_@Ñt_x0002_6@I&gt;õ_x0005_jÊ1@öGc:xÌ6@q%¼8_x0007_7@@Ù_x0014_q~D6@âæ3ª_x0008_7@_x0001__x001A_+ôl4@}oö([*@)Y_x0017__x0012_2@Æ[UTô2*@ éÿÃmD_x001E_@× PËÎø3@ÜI,@³ZÒ_x0001_Cè0@&amp;óÌ¿N2@\ýTkw3@_x0005_®ÒÏø1@½K_x0001__x0013_-@_x001E_úÿúc£1@_x0001__x0002_òÍ5@+@,³Dè1@æ é0@n8±ãîE3@uhÒ¹"0@.yÞÚlT9@!0_x0003__x0013_q62@Ø_#@&lt;'@ßãJ°P6@[IÇe²T0@"ñë§!Ç1@Þ¦ò¢"0@_x001C_Vó¸S,@ÝÒµ(B/@.¼¡KÇ'@µkóø8@_x0013_éI©²43@_x0010_¬ÙVI§7@sYfÐë1@é ELç_x000D_,@à_x0003_Z_x001F_(@a6[7b_x001C_-@X3òð*@_x0017_Ï_x001F_ªæ7@¦­ ñ_x001B_)@&amp;½'å_x0005_I3@_x0019_mãçvÛ(@_x0012_ÈÅ:"l8@_x001C_ÑM_x0017__x0002_X2@¢¯%ñ6@Ð_x000F_ó4h«4@_x0019_¬,_x0003__x0006_a;@¦G_x0004_D_x0014_Í/@¦ç6{^4@_¦&amp;Éñt4@¨!Dìe+@+ú±xm4@­q­L1@°¤ü_x0007_ò3@Úì¦tøz(@*\._x0002_Q6@È¡£y(@D¯_x000D__x0007_Ô_x0005_0@D_x0002_ä_x000F_G/@è2ÄËLj2@öÅÑ¼Æ,@_x001C_¸*e¨#*@ÚÄ_x0002_å_x0002_)@&lt;5²p5@üVR_x0013_{4@+Gî·O0@Ê_x0014__x001E_Ç13@Ç_x000D_\³1@vl9kû_x001F_@ïÃ54@«Zê_x0019_£R3@ìõz|À²8@[_x0008_ÃBÒê4@_x0014__x0001_þ)@ µó´W?9@B³çÆ2@ÇúCÀ_x0001_-7@8½{ªj8@_x0001__x0002_±2)ËÞð2@ÃL._x0010_¾É5@£§ú|%`'@ÂQWò5@:y_x0013_5ú)@_x000C_ûËð	A"@Wwm¥ù¦0@_x001D_ÎtñL-@À_x0014_1T¦+@ô°úSf @ð&gt;w_x0008__x0019_2@F\qã§1@[¼_x0004_v^{*@hrÁBxk!@_;	ÇCÝ0@K3úIøä8@;fæû³©4@_x001E_}Ô&amp;©í0@õëÓÛéc&amp;@îdëN!,@T_x0006_È¤ê.@Þö0î£5@x)Ã3@ä L¦ò4@jý¼Yþh(@/a¸_x000F_¨/@MÅSÌZ0@W8{ø»°8@á°¨alÝ2@ö©E-@_x000E_ZÂCc3@5ôá_x0005__x0008__x0019_3@¼|$ÚW_x0010_$@_x0019_¹_x0013_á9@Z_x001D_u_x000D_k1@_x0010_¶¾W_x0001_ú1@ _x0003__x0011__x0013_ÿ}7@¦ä_x0006_Ü/@ú{S6@ýãÆE_x0003_!@áq_x0018__x001F_ê4@-;¥ú_x0006_@=@ùÜÊ_x000C__x0011_1@ªÙXÖã§7@CZpñÖ6@\?eBí9@NBsÐt75@¢×_x000D__x0015_ 9@ßàZCÒ#@qF3ÄÛg*@3Å£}b5@Ü_x0007_mÒ=@ÄÖµ÷Ü4@«(ü Ã·4@_x0010_y¢àÐÐ9@êo½_x000E_Zk-@_x0002__x001F_©_x0004_ð0@_x0003_Û·9_x0016__x0008_:@)Ù_x001E_-~_x0017_+@_x0004_»Ë§v_x001C_:@ûP£)_x0011_#3@®_x0012_?5Z4@.]ZÌ¥1@_x0003__x0005__x001C_Ù_x000F_h5@zb02£,@¶:Ó®[!@¦èÐ¦-Ü0@Ôþ_x001C_WsO;@ºþ_x0001_«_x0019_02@Bieí´,@¿6¤fQ/@_x0019_±oþÚ$6@rC¬Ý¬Ú'@ê_x001B_g. @U&gt;ýß]%;@_x0006__x0010_4^f1@÷ç_x001D_u¿3@à×ëF_x0008__x0012_3@ ò_x001F_Ú_x000C_5*@ë÷ªªwH-@_x0001_,v_x0014_e'@Â5øõÀ;3@\Ì;ümÔ3@2cM&gt;4@_x0002_Uð_x0016__x0015_.@YH_x001F__x0008_ +9@P_x0019__x0004_YÏ_x0016_7@`õq{Ó=@*Ëá_x000E_Ü)@_x0016_ð_x0012_óúH2@~æVåf_x000D_0@fñ'@¦5@_x000E_pÔþ!5@n2ìt¿Ç2@£_x0013__x0017_Õ_x0001__x0004_çA*@rK_x0012__x000B_:@0ÐJ&gt;_x001D__x000C_4@39_x0002_äø5@:e/²-Û_x001F_@_x001C_kzóæ6@E=Nbþ8@âÅÈøu+@GG3@_x0013__x000C_ÚÀ®e.@®háãEü2@Øíë þ5@ÿÉ 32.@e£L	(@_CÖm%`$@¥_x0003_Y/½M8@_x0016_öm&gt;2@SÝ]P2@Ë­@*Kù3@¿êdÃ_x0018_h7@í@é4@ l¸_x0002_d¨/@_x0007_ÿ=Ét5@ªìJÛ_10@_x000B_@¢öi7@G¢3¬_x001D_6@®_x0004_üÃ/9/@Çýêµq4@vwÏºl_x001D_4@AâLEî®&amp;@pcs&lt;_x0014_N_x0011_@&lt;JIúH)@_x0001__x0002_Rhp*D;@àO§mÀ1@õ¼ØºY_x0012_7@ZÃîÓý8@_x0017_ ¿Áõ°$@EEKÉRA1@^m5[#P5@+ÃDÀ0@·_x0018_¦_x000C_Ê2@zr°5_x0010_6@H®_x001B_Æ»@_x0018_@Úã,_x0011_69@æcÌ'6@@È_x000F_ø»o3@ÅîC¼°Z0@Ýýh{s+@_x001F_ÚD@_x000C_h1@_x0012__x0014__x0011__x0010_33@_x001C_Xn7a5@OÍÖ®C_x0011_1@V'f(ÔÆ1@tS¾óg£1@ÑM3V;@ò35@Â®¯­_x0002_­'@feìW0@úËXÊ¥3@ -aÍ_x001F_².@_x0016_ªóâ_x0011_Í-@B§cEoÃ6@a$Ók61@_x0006_t$V_x0002__x0003_âÔ_x0017_@ZÌ£§/7:@kEßW	_x0006_0@_x0018_âb==@}@IT2@wõË!@²Ò_x0016_º_x0013_80@ILæ72@@¸_x0006_0_x000B_f4@Õ3_x000B_5s:@_x0018_¢)à:µ8@úèõ*Hd2@¢äÇ¬Lá6@l*_x0007_½\1@" _x0010_ÀµL5@]B"MÅ4@ÀÄ¶_x0015__x0004_/@_x0008_h_x000E_Æ	R0@J *_x000E_#@î*YÙg5@M_x000C_çÔ7U4@S÷_x0007__x0015_Þ,@6Ë±U_x0004_3@_x0013_B_x0001_y3@;ìÚ^)@"©¬ag,@_x0006_úà]à'@ñÙÔ_x0015_ße0@õS¨_x001C_¢ü9@ÆmkºÊm1@Höà¢m_x000B_,@4Y!zØa.@_x0003__x0006_^_x0015_~ÏR_x0004_+@Tú²ÿu&amp;6@_x0007_;ù]v+@¸S_x0001_ÑÄø5@aFB_x0002_4@¼¶_x0012_¿íO(@b&lt;Å_x0002__x0003_4@ä¨#_x0003_'.@_x000C_¬òrM0@HÝ.t¯2@¼©7ÖT×+@4Ê³q_x0001_/4@¡Z¤4@_x0004_&amp;¿ð¤¾7@sjÎ¶ÑÔ,@+×3¾3@Ç=n/Ðó!@OS1 æ3@ö­géF-7@Á¹¡ßôK4@p¯å¯_x0013_2@NEÑ_x0019_N5@hë_x001C_vQ/@_x000E_z_x0005_Ø@0@å¨n÷¸/@_x0002_¯ÝäÕ3@/Tý¸0è3@Ô¢0@jzá-"@ì%ÇhaÔ0@+C~Fzî1@_x0003_x_x0001_ë_x0001__x0003_«q6@h_x001B_0Órê2@ $BÒ£8@K9_x0004_Hw´5@¾¶d_x0010_Nö3@_x001B_«TÀç58@¬6\qyõ6@/ß"}G'@°ñnÔ?õ-@m_x0002__|=6@Ð~®C9¦3@Â0_x000E_Ð_x001F_5@`_x0018_îÎn3@_x0013_o._x0019_4â*@¨_x000E_ÄpF´3@_x001C_^zó¸+@ øE³z_x000B_3@Ú­D2@¦ùG×Û$@ÆÃ_x0014_\0i-@N£_x001B_.ü9@Ô_x0008_Xoû]0@³F¶_x0012_¼»2@EqIþÛ'@Ñ³):1@(Ñú±_x000C_2@&amp;åP~Óº3@èiZ?¯4@&lt;_x001E_}á5_x000D_3@þ9'_x001F_M~6@×Àßã%@_x0012_ñX&amp;±1@_x0003__x0008_.È_x001C_	k_x0002_0@nêèa1@_x0010__x0001_^×)@73]®Ù,8@fC_x0013_²/@N_x0007_Ú='&gt;2@yHÀO_x0008_2@ød²pLS4@"h×¢6@DC`_x0013_öô0@Ð¨²@b_x0015_@dæH_x0006_¾5@H_x001D_þI_x001F_3@x&gt;ÿ9ß{&amp;@¤³_x001A_5@sÝäÚ3@dÏ_x001C_u_x0008_0@àå:_x0005_Áf&lt;@Êº&lt;?:;@_x000F_Oâ_Ó+@Þ=ÿ(cü3@	F|/ï%@_x0002_&amp;5c_x0012_2@W»?à(8@7_x001C_óÔ³#@¢¯_x0004_îz1@	ÿ4_x0006_.@_0ç~"¶0@â`×_x0003_4@_x0013_¶À^ïH'@Xð8)67@ ¼"õ_x0001__x0008_-o3@4l¼Ñ_x0004_4@Åµ¦#:¿9@M®H^;´+@ò6ö_x000B_Át1@_x0017__x000C__x000F_ð_x0007_µ%@N)¯_x0002_Ü_x000C_3@|¦óÿ_x0016_1@ñ_x001D_±@ö_/@ÎoÞÈ578@Îùøk_x0018_+@_x0007_v8i{.@_x0015_àäLRÙ2@¬lßFM,@Zè_x0006_¥j9@_x0015_&amp;gÐ0@\*°¢ªô6@ß·@mù8@o$6Â£1@Ð_x0018_¶G[2@@lÌ°oµ6@ßÀ°ø_x000C_6@Þm_x0003_°R¿1@­0¾&amp;-@à;_ÔµV2@äÌýÚËQ:@Î=:_x001E_Ü«3@#)__x0019__x0005__x000E_+@¦HËO2@}c_x0008_ÁP$@_x0011_ÌA]¡_x001F_1@~	elpp3@_x0003_	i§,¸' (@MÄ_x001F_*_x0006_A5@óñ_x000E_Ç2@_x0006_ÆÊ3®2@0Öi&lt;é_x0019_:@7Çö_x0004_Pö2@{à¼s+@$5a_x0003_³0@ÉQD,÷9@\w93@¾BDÃÃ¶2@H§¢_x0003_w3@Â¿_x0019_¯k_x001B_1@_x0004_ïiL+@àêÉn_x0014_È2@"Ã?a[Ú,@¼I,/2@r:_x0008_y=/@_x0015_óÌ5@fÅw_x0003_DW0@P¿îÔ_x0007_ :@| [D(+@çâ¨3@&amp;¹_x0004_n_x0002_3@ÝG[,_x0001_,@Ð_x0011_¬8±_x0007_3@Éæ_x000C_eéå1@iÔ1I&amp;)@«­¤÷K_x0005_5@P×½9ãì.@_x000D_Ø9L(@Ús1}_x0001__x0003_½#1@ndIè_x0006__x000E_0@w vÍ1@CýwÜy+@Ë_x001F_UÔñç5@Þ=Üq¬0@sFËýs1@^«Ö_x001A_Tø(@ÁrØØ_x0003_3@_x0017_§þ¹*=@Ù_x0002__x001F_µb&amp;6@EÝãÔ£:@È_x001F_âáN0@ÝAnÂ/@_x0003_ªE8o_x0011_8@NÙ_x0005_kÞ¸2@![Zim0@½6ÌÇO½6@}$nÙ|Ä/@¼ÐÉÃ)@¤ïÛi@_x001A_2@G¾JÓY/@åqêÞ.@FØI¨#@·«Øþ_x0008_#@E_x000C__x000F_a0@thë,²ù:@8¢ÚÊu1@bR·_x0017_R'@DG}T3@hò_x0006_Rù4@¨}ÈA_x001D_/,@_x0002__x0003_T_x001F_hÉê_x0016_8@¬Á_x0003_IJ_x001D_@ªúéòZ_)@&gt;¹¦AK8@ªãXþµ¿3@~äù£Î_x0003_:@QQ_x001C_úí)2@¬®Âò¥ï6@f=_x000C_ì_x0010_4@_x0016_,; 40@0p×°28@KÞR±ªÅ*@çÑù_x0018_æ-@æ³}1@_x0016_á-RêÎ1@Â__x0003__x0001_Ü_x000D_1@×E£_x0010_3@rE_x001D_st`8@j_x0013_@½2 '@_x0007_¯Úb\ç2@'8[P_x0003_4@&amp;Ð:ü5@§.»¶_x000E_ç/@rÔÊ_x0001_Fi-@)Ì½£ß7@Ä_x001F_N#_x0001_)@hb_x0001__x0007_5@`Â})I @_x001A_«_x000B__x000F_SÙ/@jq1ñ4@U_x000F_µv;®2@ã{_x000F_Ò_x0002__x0003__x001E_ï/@çÈg_x0008__x0018_Þ3@¡_x0004_r9+E0@g[m,@T¸×Ï×9@&lt;Âl_x0015_=Ã.@lgÑ{7@a7_x0019_AI)*@TîÆ¬L"@8jø_x0014_Ü0@ÓWE]_x001F_2@·AÁf*4@âFý*_x000C_7@[_x0004__x000F_p±l5@hèWÙóª4@_Í_x0008__x001C_î90@îdßäü6@`_x000D__x0001_i_x0017_Z$@áµ:Á0@n%Åì,@ÔÕ®åOa4@Øè9óª)@õT`__x000E_	*@ÛmÆç;S&amp;@²¶Á­5@,Uö«H2@ây²¨_x000C_3@/ó_x001F_£¨%@G|%j7@}^&amp;_x001F_3@\_x001F_× ÔÅ0@Éa§½+»0@_x0001__x0002_õ&gt;SÇþ3@Ì(ÓtÂ"@_x001F_tS!I6@»¹_x000E_=EÄ0@n%L%Q_x0007_=@Á°_x0016__x000F_K_x0005_$@kæ2_x0001_²3@LÎÇíh&amp;@ñG_x001D_xfÂ5@8a_x0015_Ñ3@EWìðËþ1@u ñ_x0013_5@H!Åb½±9@ p°#Ø_x0014_@@ ã_x001B_å)@Î²¶S6@47_x001A_"Mî5@ÊïP`_x001F_2@V;ûå¸q&gt;@l9ùéî-@&amp;I_x0007_iÈ.@2ýûV X6@¼ñçñ_x000B_y;@ßLsR08@«MõUC3@@_x000C_Í}SuF/@JE0õ1@_x001E_ü%-_x000D_|4@"ªöÖé_x001B_7@V_x0013_oìÐ6@@èõ7(@à´$Î_x0001__x0005_	:@]æ}!A6@¤_x0005_GRz6@Ëï¶_x0019_¿9@ÿñ'?­\2@_x0004_	*_x0002_î#&amp;@_x0019_íÏ4tÛ+@ì_x000D__x0007_1_x0007__x001F_@.ø;_x001F_B @8@u@¢)@z_x0013_¥u}M @ªU×ÿ«'@õse!xÒ0@ñ~G2[Æ5@_x000C_?ª´}'@h-ü_x0019_"@"ä_x0017_l_x0006_1@ÊaqùFÔ5@î.U	'@DBæ¯(@%¬~B_x000D_î*@L¤lí3Ø1@´_x0017__x0018_kî/@å¿lF3@¸tæoü1+@ScñTÐr=@_x0016_¶_x0003_ÈÇÆ0@é?_x0017__x0008_¬7@Ð­;'T¦1@"&lt;»6Dö7@nXI(@ 1@_x0013_Õo4|m'@_x0001__x0002__x0014_öhÅ/@¶w¿:j4@èóÙ¯´1@Ûó±1@Nfè_x001D_Ü®*@6à^¹[P)@_x000C_8k/Gª3@ÇO±WT1@0_x001F_N5ïÏ+@ªA´_x000D_7@&lt;5T7i7@VÑÆ'Á0@3Nñâþç)@yÐ_x0008__x0015_9@æ¡Yìô?@&gt;Ñ_x0005__ø5@\ÚN;ÂC0@2yÿ¸o_x0008_'@_x001F_¥}ÜÁì6@kÙ±¸[F1@¬jk_x0003_Åï7@eËÐÓ·_x0012_8@_x000E_ÏéEè(@pÛ¨í&lt;_x000E_-@WÌôw/(9@Øn3^g14@_x001C_Ö$_x0012_Ö_x001D_7@	¯ÚÒ_x000F_6/@çÆ×&gt;L!,@¼"Ée_x001A_4@2*{¼ë5@ýc!_x0002__x0003_Û[/@b/C¦E"@bHêêÊ2@_x0012_±1_x0005_;@@ëoÿ5@_x001E_'¥e¹2@_x0012__x0001_@ïî0@Í&amp;GMhT:@Ìh¸Á}l&lt;@y©{#¥0@Ô5A_x001C__x001D_3@MõþCß2@z9¢*ü_x0012_5@y Ç®K6@?é&lt;"0@ª¥qõ_x001D_}6@_x0002__x0003_x3VÄ2@î_x0018_wß_x0006_'@_x0002__x001E_©¥uÑ4@Zì;H_x001D_b-@u_x0014_~2?&amp;@\¡ç×2@Æpìf/[4@:_x001C_J_x0016_:@Ê¢cÎ3q!@®PaÍsc-@sÿ4@¾=J_x001B_ÆÇ_x001F_@_x0002__x0019_Î_x0017_~h_x0019_@ììÇÔ_x0004_ö)@ÖâÁ_x0004_A1@*ºjÉý,@_x0001__x0003_r'ó_x0007_ð 5@_x0003_Y^7ñM3@ðÐA_x0011_·1@è:ï@ó¬1@ÊJÞì#µ0@÷ÙÐßÑ9'@4é_x0008_ù"*@2ÿ%_x001F__x0019_Ý6@'×xçðl!@ä#_x0015_(å$@õüjaÂ0@ÆÝw3@ªÐ_x000E_í_x0015_&amp;@_x0003_HCÊQ1@~ZÎG_x0010_(@×rPá2@È=Ìlî~9@¸nbQ«`5@È^ÜIË+@Ø_x0018_ªg°4@|)(zC_x0019_/@'Ë224@R;Ë_x0007_3@_x0006_ÍíIã7@O°ûAx;@s;Ô.8@`×\[Å_x000C_,@_x0002_ã²¸gê0@Ò6*_x000F_ã6@¸_x0011__x001F_qi-@²AD6_x0014_0@´W¡__x0004__x000B__x001E_5@Ñz7_¨(@ø&gt;è)_x0015_7@¾Å8ú°Ù3@_x0011_ÞKDé*@_x0002_»_x001E__x000F_ú?(@u_x0012_®.ø	4@Åt¤KÊ4@Ô^3_x0008_à!-@ß_x0001__x000C_°d§2@É¥}-b·3@Ä³ !_x001F_´/@_x000E_Xè9Jð2@#15_x0005__x0013_õ0@°áø´_P1@â6G;_x001B_.@À _x0006__x0003_6@8Äîw2@Å.z2Ú©4@_x0017__x0010_Y×t8@&gt;f&amp;§¤Ñ$@_x001F_: _x001E_&lt;Î0@«ìªïâ*@Ð19ò/@t-[ÖãÚ$@_x001F_ðëç_x0007_6@_x0010__x0005_ä:ý/@¦þÎÇ¥è3@l¨_x0006_mÝ3@-Ö_x000B_Î;@PXîíÏ5@Å=yÀ_x0001_R3@_x0001__x0005_àÌ¬ÚÊÔ%@¾=·J63@2U_x000B_¹3@c&gt;«hÔ%@Tøæ,@Ë= ÑÒ!@^ü¥_x000F_I'@`$ÿ¡z$0@_x0008_õ+Ní6@d_x0016_[_gù4@9õ]©0@L£r=C4@k¿_x0013_\96@S+u×}0@"B_x0006_Èê5@"_x0012_!\ÌÌ)@2ã oP4@ÂKåZ#2@_x0012_cÕ,¤_x0001_(@Ö@ê_x0019_äô%@t¦_x0003_Sª,@	0_x000F_­~_x0014_@ø]Líx1@v_x000C_tãkü(@°_x001F_cU_x0004_.@J_x0002_¼ïCª7@×ö1ýW+7@Ç6Aþ{K3@'Gø½ü¬6@_x001C_öÒ_x000C__x000D_Ù3@-]_x001D_­ß_x0005_&lt;@æ'¸_x0002__x0007_¦z1@b_x000C_£)@ÊN1lr!#@ä°u_x0007_!ã6@tø%Ã,/5@&amp;¾_x0003_¿³0@Ñ_x001C_RèÃ/@$ÕÛéáñ/@ÚLØ*à3@ ï;Ñ-@*y_x0001_àdK7@vMî_x0012_G5@[ç¼öï3@!Ãg_x0013_i0@!pXÈ2+@þ§nÔ2d1@_x0006__x0004_á_x000D_0@_x0019_L_x001C__x0007_7@9;°þq2@$M_x000F_"§j)@Ô8_x0013_$ÊÐ9@üD3_x0005__x0011_f6@_x000B_£Vd+Þ3@©T@¾ý\1@jX-_x0018_'X.@fc2mM1@"2_x0007_Ü4-@ÖýÀ6@øac_x0006_K.@_x001A_mA,_x0007_:@ù#ý{µ-@g_x000F_HewÁ5@_x0001__x0003_^f|_x001E_0@n&gt; _x001C_Ì8@±û¯Ïéâ)@¿eã	Â/@_x0012_xã15X/@Û9TÇCµ1@å MA¬+4@å¿cî_x000F_1@Â_x0001_j_x000E_@ *@»_x0010_¶&amp;b,@ö_x0014__x000B_'_x0019_;@Û(2@eS_x0008_~#B5@7°.b_x0005_¯6@ãõl_x0002_ôG.@ØØ_x0005__x0010_g6@Ä;±Âí(@îc7Ê¯8@æX5¾9@2[å:ã6@Ìï_x0003_Rk0@Ly´Ô­Å!@Kí_x0012_",@¼õ_x000F_51@¿Ý¸_x0006_xt+@«æÈ`7@÷¦à,9@2*áÇiÐ4@c©Q(@8_x001A_£o_x0002_ê2@Y_x001D_û3@næÍ_x0003__x0005_R+@*y[³Îï"@n±ÿ@¾,@òy_x0016_Áµ2$@J­_x0001_H2@_x0003_r7íS#@_x0011_Âl»þ(@ÖúIÏ¸_x001D_@°¶_x000D_Kg+@ÍaÓê÷É4@¶Ç]+ì5@yóÝ#52@9Ì{ÿÞ½)@²ð_x0006_aå¦&lt;@ÐîÐ/9@â$&gt;Ä_x0005__x0002_2@£À_x001E_ÞÙj:@B_x001E_ù7[m4@îuÎr_x0002_7@.^&lt;ÀÅ_x001E_2@1p_x000E_íoÌ:@¤àE&amp;±4@6ý:_x000B_g0@eÃÆÛA_x000E_,@^Júët,@p®Ò-1@*_x000C__x0007_Aóé$@Ád«¾m1@N9_x000C_fF_x0003_;@Æ¾p980@#ÂT_x000C_,@ôg¶_x0004_*3@_x0005__x0006_Ì_x0004_ÿ¬]%@1üBú01@Ð~_x001D_kf8@ó\V©þF,@P_x001B__x0012__x0013_¿%@1¶*ßÎ¬#@Ô@_x0002_²èu5@ø¬ÀM"@_x0010_Ne® ª$@ä¸M«|k-@8óÄt0@Â,ØG[÷2@Ö¨ÑÞÿ¼2@Æ®×Õt¸0@N_x0016_k\_x0003_Ô9@_x000E_±wDÊ1@Æ_x000C_M¢NÍ7@oôc&lt;Ëâ*@&lt;?^í_x0011_1@&lt;GD_x0010_é_x000E__x001D_@pùEDÔ+@ó_x0012_4¡:@lkA_x0002_ÿ*@ÆHó	ü%1@Â+=v04@b_x0002_à5³Ü2@vèQ_x000C_ò$@êÃ_x0001_7@ú*¢Àª_x000C_3@ÞR¸_x0007_Ö:8@8V%ö#@æxD$_x0003__x0005_L´ @-_x0002_sÎt,@=mæ rà2@:æ_x000D_!âÊ0@_x0008_ðñeUG2@_x000B__x0002__x0016_Æ®.@_x000B_ñÑ_x0007_pP0@âþgc`c,@Ø_x001E_®ô0@_x001B_Îõ_x001A_(@úw'_x001A_@á öÞx0@äÃ×_x0019_S)@åÏµ½Ú@#@Á­ú»_x000E_^4@'HÝå50@_x0016_î_x0007_àq4@xCÕ_x0013_rª7@VYæ.6@¥nd2+@j·ç÷_x0001_6@púÎn*ö)@Ä³éñM+@Õ¢6«rR5@ÃÀÑëm0@¢²_x001B_ì90@ÂöpJ$@Ôh­ðV+@_x000C__x0004_á_x001D_Ù×/@¼¸_x0012_&gt;2_x001D_:@nØ¨74@¢¬â_x000F_z:@_x0003__x0004_¸fy$1@,¢_x0005_.-Ö5@Î©1Â_x000B_6@¦(s¥_x0017_;@r_x0017__x0007_`¿,@µÀ-JÊ_x0001_&lt;@_x001D_w$Ê3@&amp;Îÿ3@ü]i_x0002__x0006_m2@~îÑ¤_x0016_+@h_x0016_]_x000B_@(@_x000E__x0011_°Q3b1@Rýó×·ù2@næéÔøÚ_x0018_@\R8|S;@r&amp;óM¾¦0@Õ¬_x0017_à­Û_x001B_@z(J 0@´ò{Ô 5@8,]`0@2Âµôê¶4@_x0003_våQø&gt;)@{aK¡Ù0@Y_x001B_hÆ`f4@ø4r_x000B_8@ÌÙ_x001C_Þ,@.ÄÐ_x001F_ç*@E»»aÇ¤2@ºÎ ¸ª°1@_x000E_.».ò*@¼ÌÉ@ÁË9@ð7£0_x0001__x0006__x0005_w4@«_x001B_®)î4@çÕÍê+4@_x000B_6uîèG#@_x000F_åp-ùö8@Ê_x0013_æ_x001F_T-@ÎM-_x0007_(+5@¸_x0014_{²à4@"_x0004_Q/Ö{4@!s¸_x0011_h_x0010_4@ ùTûxU3@t«_x0003_·*:@ås_x0006_¡4@h`}T&lt;(@0-~,@rÆ¿×]È2@_x001E_Ö_x000D_É4Á0@,uÓÊé8@DLÖsP&amp;@_x000B_Z_x001E_Ã1@wÅ¨¢Ý$@aÝi.G^0@¯þÑ_x001A_0@ÝG9+MÒ3@_x0002__x000C_c½t_x001A_1@_x000C_=û_x0006_S1@í^©_x0005_ð,@¼ÞÚ_x000B_9@¤)*_x000C_Í,@¨Åt+_x000E_.&amp;@Þ¨7U@3@ôL¬Ü:f(@_x0002__x0003_KË_¾2@¾ÌP×w.@T8_x001C_Ã_x0008_:(@£_x0015_âáâ4@2P_x0005_!4@&gt;SUúR4@D5[³_x000E_3@ªùK3ý/@_x0017_³_x0012__x0001_&amp;c&amp;@¨à²Rø3@Õ_x001A_&amp;½g3@cÂÏíÙ 3@þwsë¸I_x001F_@ùÐpà2@O¶Nú(Ë6@T_x001C_E¡,@â··ï9@v_x000E__x0018_\4@Ç]Z_x0006_+@-gá_x0017_6@îo_x0016__x000F_5@À{Ñú_x0018_04@«&lt;êsÚÈ8@ä_x0008_æù£0@Ë­Æ._x000E_Û4@¿7Uc+2@ES½_x0010_33@Ñ_x0002__x0010_î_x0006_"@aS-¶öw.@?J9I_x0006_`)@h±¸GÚÔ/@_x0018_k¥B_x0001__x0007_²Ë/@H_x0013_ïé,l2@ègþÖ¬_x0002_8@@´j á_x0018_6@Ô_x001C_ÙÍ.Ó3@xùëI&amp;Ï0@_x0010_¦'µh_x001D_9@ü_x0005_f;_x0016_æ&lt;@_x000F_±Ç"»Ù6@è£Îæ7@_x0013_0_x0011_YX0@p_x0007_½_x000C_+6@Ðo]Ù_x0003_d @¸¤_x001A_&lt;@1@¹ÞØ°¬Ý4@½_x0006_#,a:@Ìè³_x0006_[)+@¯0ä_x001A_@c_x0019_ù_x000D_D/@AûÜ,åt/@¶íÑTÁ¼8@BìAö®t0@¼ÿêÏ_x0017_z8@@+ûöªe"@¬Vúq&lt;@ºQa}·3@-_x0005_nUº_x0013_;@çNª{1&gt;@ÔWªÒ*@0ÉûñB9@	ß}y¾&amp;@ÁCOh_x0004_4@_x0001__x0008_Ï¦nF5@_x0008_ÕÞQ|ª:@_x0012__x0017_ x%%-@ã©¾w+@;}HL @B¿ÚR	7@ÑdY^ì+@24¡Í_x0005__x000E_3@_x001E_cÖkz_x0001_/@ïÆVL_x0017_6@{"'à¹Ä_x0019_@ð!_x0003_Ìõ&amp;@ÑEÁ%K4@ðiàÆä8@ø=|c_x0008_'@Sû_x0018_Óãb"@¯£µ_x0006__x0012_2@p_x0017_0g¡V,@_x0001_Â÷LË9@Üªãc¸9@È3G_x0015_ù8@ ð._x0002__)@«_x0003_[uU&gt;@õG©_x001D_Wý,@à_x0001_~_x000E__x0008__x000F_@_x0010_R±Å1@´þíJ(q/@_x001E_NNd÷B+@ô³vÊð)@_x0019_©_x0007_§[*_x001D_@_x0004__x001A_?ÓÄ*@Ë\,j_x0003__x0005_0@°_x000F_§ñ _x0006_@çÍ¹tø3@È(j_x000D_o²+@¬Ã5Xª7@SÖÓè¤/@,Õ_x0003_u_x0004_#@ás:ê4@+ÑP3&amp;0@$_x0008_ñ×@ò1@\Z£½(ú5@¼zåö|Ú&amp;@*Ñ¼_x001F_]æ:@lØ_x001A_36@_x0001_ev_x0002_É¼/@H_x0004_~óy 1@ÞE_x0013_Ë¶.@uUC_x0012_Ãº0@úO_x0007_¿3_x0011_0@Ð¡_x0018_áy_x0014_û?_x0004_Íûw*Ô-@ì#B¾**@d^Ñ±_x000D_0@âåa_x0002_©0@4ºGÉ38@_x0010_[V@"@3ÑDáÒ=@íÅÝ²P81@Ò´_x0014_ d1@ÐëÒþ~57@°ÈDÂ^(@_x0003_òS;[Õ9@_x0001__x0002__x0006__x0007__x0013_^?0@äd_x000F_ù_x001E_6@Öoá*hu7@5gë¶Ð_x001E_7@hH|àk0@_x001C_¼·Ø_x001C_S6@HÃ¾Fn_x0002_5@_x0013_7¿ææ1@&lt;:_x0004_¢&gt;@²8Âq1@Ô°5ÖÄ8@Ö_x0015_Þd4@:4¯«x8@ðô^ðó1@]/7Äë_x001A_@*|Æ­Û35@Ý¨Á_x0006_bL5@¾_x001E_¨QÝ5@Roÿ¿Ü4@Ï¶_x0006_¬_x001D_5@~D_x000D__x001D_*:@¾ÙK8ø;@¹à¹,nG+@*ÄR_x001B_¼_x0015_1@ð!E'Ñ;@*]ç_x0016_4@_x0015_åÿUá4@CöéI3q1@s÷¤_x0013_!8@Ê_x0007_C=:@(_x000E_úy·/@_x0004_¼â_x0016__x0002__x0006_*Ï6@ âT×´0@_x001C_7JêWþ/@_x001F_g{YLX4@Ö_x001C_d@k/@ÓÛi[3@|¨bÀ­9@ñ_x0014_K7]=@«¡öN3@_x0018_QP.±§7@ÙzJr¶.@_x000B__x0019_É»7@²» _x0008_Ý3@EÔ¥V-Û8@ÐËÅu¾¢.@u	Ä±!@Î¾Æ_x0011__x0005_?.@0¦­%!@8"¥¾':@_x0018_8_x0002_PõÑ@@@_x001A_Æ_x001A_343@U¥`Ú!*@4_x0003_K{±6@D2FA6@TP¤C_x0001_«$@^ß`Ó¾4@®0ò_x000B_¥4@z$_x0018_,ß¨.@[shü3@7ñûgfÑ2@:_x0004_÷!_x000D_.@_x0016_É²ñ-U8@_x0001__x0002_ÔZQMa=@_x0013_H$Ú/]?@"5ù®Ã¼5@LÃ{07@«¿O_x0002_äS)@æ_x001C_ç1@_x000D_dûU\1@|;ûI2@¡3Êð%@5$_x0005_~N8@ªhHû,@Å½Õ£95@¡tºæÒÐ+@BøB`YG&gt;@&lt;ÚÄú¿H2@f¨ðç-@Ì=&gt;sÕ_x0006_1@æAº«_x0010_5@³?ËzÓ&amp;@î¹?£Ó4@EûÔ_x0014__x0012_3@¢ÑõüÎv&amp;@q_x001F_ð*lo1@zÿ_x000B_9_x0006_!@Xn£_x0003_ÊÏ0@â1ú"¹1@BâÞN&gt;@øÑ°ÎÜ@@ß¶v_x0010_{X8@ëú[_x0012_(@Æ²Ôê¹ó0@u}Û_x0003__x0005__x001E_2,@G	áòãÂ=@u¿_x0010_Ê0@jåÐ_x0014_Â_x0015_@=CÙ±&amp;Å;@®u¿Õ\$4@%_x001E_Ø]ì*@G_x001C_?_x0004_ÿX1@¼_x0013__x0019__x0010_³9@_x001C__x0001_ãË]_x001C_;@nþ³¤Ö6@Kh_x0014_ÆÆ_x0001_7@\_x001B_õBN_x0001_0@qW}MÁ-@aæSï¨Å2@_x0018_l/ô_x0002_ì5@¼]»î&amp;@äó_x0014_Ë10@ÔS¸§_x0016_Ñ,@¦¤_x0001_Íó*@àW_x0007_!µ?@_x001A_`°àâ(@èòaù{Û%@Êb_x001D_õ0@p0öçÁ0@BsíUÐ_x001E_2@jD¶ÇÂ8@_x001E_qñWÐÆ,@*¶Í_x0019_Ñõ3@É©|½kÑ5@»vÅ;¦4@Àcêp4@_x0003__x0004_£ßq8Ó5@ü_x000C_oR0_x000B_5@~_x0011_Â_x001D_4] @_x0004_Õh­oÈ+@`(_x0008_£ç7@_x0008_òP·h_x0003_+@v 2ôÄ0@tH_x001C_kQµ_x001B_@¢Ðê¤#_x0018_!@o_x0001_R¤_x0002_0@Ê³5­Å8@ÿ.»_x0005__x0017_@íÌ¢Rf2@iôh*P_x0005_6@"t_x001F_ñW_x0013_4@_x0015_l±xÚÖ!@Keºi¥¶0@zidò	%@¢_x000E_æl5@²Õ&amp;'¼».@aPã\²@_x001B_@¨&amp;(!»3@qS6!Ã2@?l"ú3@ÕsDÍª3@#ørHÖ&lt;@Xò4_x0001_Ò¶+@bë_x0005_¼Ì71@¬Ã²SP_x001D_@ÕqgA_x0010_m'@(º·ÇË_x000B_=@ëëä_x0001__x0003_é3@Õ&lt;yïN)@kÁe¬ôõ3@£É5»íl-@T¡(zÙû3@Öõí~¥(0@ËÛÄD¨84@ý!vãªø2@&amp;s/_x001B_°)@qÎO:Vj&amp;@_x0018_Büyý7@\Za`Iö$@G£_x000D_q 1@¼c¯¸8@yêóPEú3@ý ¥Ò¦Y+@øâ¯_x0017_§T*@tÔ$6ö&amp;@Ó³&amp;ÅÏ98@_x000D_zZà¸²+@_x0013__x000D_Û&gt;d0@Ü¿N_x0004_lä2@v_x0002__x0014__x000B_Ø.@}½gZWÏ7@V£ø%Lm0@ô_x001D__x0014_ý-@_x001C_n_x0017_.@ÅÒ_x0014__x000C_Ò1@mÕ÷Övô1@v{_x000E_-eÐ0@gÞÈIØ0@Q»_x000B_«_x001F_*@_x0004__x0006__x0003_Ý0zËò3@Yö¾_x0006_ÍÏ*@Ö`_x001D_MD*@_x0018__x0005_:_x001A_Ð4@_x000C_9,Æ²­:@¾ÍäG¹%8@g:ÌÂ`5@_x0001_2ÏO_x0011__x0013_@ øa¸_x0017_5@_x0002_÷»Ù-l5@_x000D_ÂôÎ¿¶7@ÅÏA_x0001_(ê_x001B_@ÖèZ.Ú*6@Øhôª4@§ócsI-@êCFî­,@2,VÒ_x0003_;@òÀöd_x001F_b4@Ï0¯_x000C_íæ-@f²Ê²!4@ôj_x0008_ ²*@AAÍá^á,@4_x001E_öÙT9@ëR_x0004__x0008_8@cË×Èn:@±ût_x0003__x0004_§,@Xèíºâ%%@DF»«_x001B_M4@¦(I0ù1@2@ÀIEc1@ÇTc_x001F_z&gt;@P%Pc_x0002__x0003_	_x0005_'@_x0016_ÀíÊb2@ÔÆ3_x0012_r 4@_x0001_Döå:Ì4@ªÿLõï8@ÁüÁ·¯l-@p_x001E_cMå2@(_x0010_~kc3@íGÙJýJ5@nTëe4@)_x0014_%-@Ù¿_x0018_&gt;Ô6,@j#¼ø6@2MÃÐ2@_x0002_7`XÂ(@ú5¡L1@ê!'½à4@_x001E_M_x0012_kØ:@_x0001_,Ì_x0004_¨ô1@ÔõÆÜzª&lt;@R¡ìwý.@ÎÍ(w4@4_x001E_Þ4²_x0019_1@HÅ_x0002_½ïÔ2@T³_x0001_µ¦°,@ª]ÜA7@³ú3_x0008_,@_x000C_P_å0¦5@,Cùr34@¾æ¦ó^_x000C_"@,§ü¸L)@hìç_x0016_­5@_x0002__x0004_qy®¼Ù1@ëìñ_x001C_£®4@¶ÊÖ@_x0011_-@}vk_x0019_r9@_x0013_3Y~Ï¶0@N%û»0@£é`L_x001E_.@_x001C_ÑºAµ.@bwØ_x001F_W!@ÅL_x0003__x000E_6@S1`\7@ôäSú'@,Ùôcp1@B®×*×Ü-@JE(é³ 1@Ã_x0013_¥hññ%@(e8^ÛÛ0@à5çäzÿ"@¢rÇý/$1@¬|YAl*@d¨ÂÓë¿9@ÝÃ_x0018_à +@¾'t_x0002_Ã8@RÌ÷Û2@~Yé:9@¦P¯_x000C_í2@¢?Ís.@bï)Ú4@Úè8.%0@Õ&lt;W6@Ò=c_x0012_4@DH_x0001__x0002__x0004_Ó4@è Á¶2@V©¯¸ýû)@Ú_x0017_)_x0015_¿ô_x0005_@,ã_x0003_hiÇ6@6KÏÖÝÊ4@_x0013_Ô÷Ç6ü/@_x0006_»x_x0004__x0015_®&lt;@_ñr=§(@7ø_x000E_ê_x0016_11@³Á_x0004_Q0@ ¶¼¼L§3@}_x0006_Ú;.Ò0@ ©´ô4@,ßæ2Ó0@L([,u4@ÄE:fX2@_x000C_VÆJ`õ0@bu¾¼îO5@9oÃ_x0019_8T1@¾hJÁ&lt;ö4@%;{×U0@ðW7$@¯Øã§)_x0001_-@ _x001B_S2®3@)ÍÜ=°}0@ëj&gt;µ_x0003_)@2t_x0006_Ø£2@|ôÕUÛ6@oRÚE:@ÌcãCà&amp;@¶^¼¯Rü=@_x0001__x0002_v_x0016_AB³1@±_x001E_*9¡3@²ï+Õmh2@mÍ_x000B_5@ÁÌïSk;@z¾Ë\ªO5@ æ_x000D_´_x0012_/@Pë	:@Lqð0@¾Nøî!_x000C_8@BýRuq7@2_x0018_]¹2@_x001C_Íö[ü8/@uN_x0018__x0002_ô3@1ëO&lt;íM6@ä¥eÊ[Î1@YÚwab5@$oæ®õ;7@9ÍÂDnä3@ôvÿá»M@@xSûW8@ê¼¾EAW:@,Æv¬0@_x0006_Æ_x0017__x000E_[s%@X&amp;_x0013_¿øÙ*@_x000C__x0019_³¨×Ì.@}§ÅdÕ¹3@_x0002_âgª_x0019__x0013_9@ÕP_;z1@÷ë¹8±ò4@_x001C_¢W_x0002_A_:@±pÙR_x0001__x0002_ºM7@¶øe6¨*@_x0008__x0004_µâ~»-@_x0019_Å_x0012_ip¯3@ ÞºU*@ÔÜMf_x001B_¶_x000F_@_x0014_èã_x001C_,8@ ÿÐD4_x0019_:@H{_x0018_7Ðw7@H³DgFF*@é­2W¿'@^2h×7@_x000D_ç\÷¢T3@=Â_x000E_bO-@|"n±R7@F/FOZ=@_x000B__x0010_ï¾Qv3@KARe=¥4@_x0005_fçã_x0003_ %@f§Ý!Ý%0@`_x001A__x001E_ï w2@9NTëd,@Ô_x000B__x0007_.¬0@f¼_x0016_Ý_x0005__x000F_/@÷_x0016_À_x0010_B&amp;=@j¬_x0010_ñ[,@¨«Ô Qñ=@)ÈÿÞ@"@P5_x000F_Á$@SAcüÜ2@B¡&lt;Ñ_x0001_³6@x¨ÃÍþú?_x0002__x0004_Çwc±x¨9@¡_x0001_zÈ+@®¬Õ1ö_x0018_/@fºÁC-½&amp;@ÿÇÝ}â&amp;4@_x0004_CÏ*s0@V|ölè+@&lt;Ù~Ôgì/@D#É1@jæOW:@ÝÕgúQ3@ÕY87æ"@ãF&lt;\2@êJ±]bp6@X&lt;Ò!n1@°c4XZM7@ë;nä_x0004_%1@Îà¾m!@øÇ«ú_x0003_Û1@GÈr_x0001_&gt;5@5½aIá0@ÿßûÊãY9@Ä¿9ìPU7@\ô_x000E_ìùF7@`ï]6²2@öö_x0004__x0007_4@mã¨ÅGö5@_x0018_¿¾Ù&amp;þ#@®«a5[,@Î_x0018_ÏRÁ#@T_x0018__x000E_ãå"@ 8y²_x0005__x0006_Ã1@oGâv!@`_x0005__P/@_x0004_5Qph;@_x000F__x0008_Ú_x0017_ 1@ßH×Ê=70@D&lt;&amp;_x001A_.@(»'_x0017_åý1@Äº8JÒ0@sÊ·¶¤4@_x0014_e_x000E__x001D_éQ5@KûG_x0003_Ù-@\`# çq%@_x0016_aËÑÐ_x001E_0@ù_x0002_öµ&lt;0@'.I¤^5@_x0016_cî±+@&amp;;T_x0007_Ç/@_x000E__x001D_Ñ4@ÏtßO2@Om»1@_x000F__x001E_g+o1@_x000C_Åí67@õ¯mA½Ð @½_x0001_\ê_x001F_s#@â%|Ì&lt;&lt;@ø"Ç(F3@`§ §}.@ËG´¢f)@*_x0008_`Ï&amp;#@ÚÉÓý°ø1@e48¿Ñ_x0010_3@_x0001__x0003_Ô.íL_x000E__x0005_,@¢_x0017__x000E__x0003_QB @³Àl­ùG4@ü*Ç±xM,@¶'=Iý#@7+5_x001E_hT6@_x0002_!j0@S"M_x0016_ü(@¡_x0004_âp#@(õxAyÅ4@2ÎNjÔ3@Þ~c(@&amp;-@Ì_x0003_)®ç"6@`íTj%@0×q½H'@ð÷¸Ìó_x001E_@ÐìI8Q1@03,1O_x000D_,@ÚygÓ_x001C_@Ò¡²9e-@_x0014_QOx©0@ÕfÔ»8@°?fe9Ú3@ª Üz\3@Î_x0019_3i4@\QYï[V.@ !(é3@ª%O_´1@t)Iÿê3@¯v\1_x0003_8@_x0008_`è²HÄ/@§ùè¸_x0003__x0006__x0008_4@_MÖf_x001B_4@­û&amp;æn¼?@®n£NÛÁ(@³&lt;_x000E_4@Éi"N_x0004__x0002_2@9@e_x0008__x0014_(@(^¯Y/@â]sç2@5µX-?8@ Z&amp;µÓ4@=_x0014_3_x000F_;@â¸,·_x001D_t0@`Å[z	»-@}ÌWÂÿ_x0005_/@{`µ-ñ(@r "?Ó¡8@îka_x000C_ik"@3&amp;i_x0006_Ò0@D $~C @üê_x000F_.ýt!@~ôfwµl.@G_x0012_;Àë²6@ÅÛh¥_x000B_0@hiy1e/@)~28@~?1@bâª_x000D_ó3@%êî_x0016_c/@âú×²ö5@_x0001_þaZ_x0016_@ÍÞÊYü|7@_x0001__x0003_Ä_x000C_S_x0011_ß_x000E_,@l(TÁ5@$Øôû#d,@4Ý×æZc-@_x0006_¡å)ÐZ7@®PiKÃ)@(:ÛÑ2@_x0012_xêvÄc)@©_x0013_Æ_+,@_x0002_O²ßx@8@&gt;ºØ_x000B_è3@,q|_x001E__x001E_î0@¢~6_x0013_z*@îû'Ò°_x0019_3@÷=[$ÚË'@¶B+ã6_x0013_2@&gt;§p!6@Ê__x0003__x0012_i6@4}K|Ë_x001D_5@&amp;¾Áñ92@°_x0011_â9Y6@_x0018_¿_x0001__x001E_«Â$@¬dF¶k$@¹ûÙ¤Ë2@_x001A_T3q#@ ïäz4Ø*@ìºU=a×6@êRU.ªN+@\ê°M@N1@é_x000F_0¸î/@I^&gt;o4@t_x0017_Ã_x0006__x0001__x0004_Ö_x0012_6@_x0004_Åoa&amp;6@r _x0018_Tý7@©½¹?B%@_x000E__x001F_ô»ì0@:¬/¹³-@_x000B_rÀÑ46@WÛw_x0002_ö1@Ù_x0012__x0013_S{î6@_x0004_W_x001C__x0003_I_x0016_+@N_x0004__x0011_Þ_x0016_d.@ O$×_x0017__x0004_?@Ô_x0002_#s¤ '@&amp;_x0018_vÌë0@lÃè_x001B_,_x000F_-@feÃ:%@_x000F_Ëuã1@0ýPËó:@'_x0004_Ï!(2@ªEÍÃ~1@_x0008_å_x001D_B(@gûã¢0@vpuÜ$5@­õFÜ5@|×£±Ïg.@ö/J«Á¶6@;[êô¨*?@3L®_x0001_e+@»±|æ&amp;@XÉ!¹%6@¦_x0013_&amp;JæÏ3@Ò2îT2:@_x0003__x0004__x0018_Ûê.òª @EwQ·Ô2@÷æÙ£ _&amp;@Êðr4¹D9@©p_x0001_­½0@«/ë+@«$a¼eë3@_x001A_!×ä¢ÿ(@å\^§/@ beà\Ý6@zçÈGÏ4@Ï&gt;»K_x0018_-@ÜúI_x0006_Üõ1@JI_x0012_B@@_x001E_Ñ_x001D__x0002_Ä5@qMoE4@tíÆö0§7@®{_x000E_áG79@àûÁÞÀV1@ó_x001F_`4@XÏEû7_x0011_1@â¤«¤Ïc2@_x000C_,Ë$¥2@T=sv1@­HV¯ó.@.Gÿ¶w1@G9À,ª4@æé?8aÍ.@CîÜ#S1@?ÿ©ÚÞ_x000D_9@ !¨á»#@*¨|_x000E__x0002__x0003_I¢2@üFìÔ_x0002_2'@üçÛdñ4@_x0012_	"_x0007_+*@xÀ6Á/7@ÚT.w4@î°à¦á_x000C_@¨*_x0006_»V0@\Âéãj.@Úå_x0019_-Û-@ð , c*@_x0006_-h_x000F_5@2ïÛIo5:@ÓþÔ¶C9@y_x0019_À¬ß?7@éµ=ÙNe8@ê_x0015_¦_x0015_S#@dø_òe¿)@Ñ+H±_x0016_4@òýK4@t0;@íþ2@,Ò\40@_x0003_û£¨fä*@_x0016_jD&lt;_x001E_Ü7@§_x000F_n_x0011_k¾9@_x0011_§Y_x0013__x0010_A4@qw:wqá/@Áü÷ì_x0006_+2@_x001C_-B=(5@_x0001__x0002__x0002__x0002__x0016__x0002__x0002__x0002_TCT &amp; CRS, Hegaz_x0003__x0004_y.xlsx_x0004__x0003__x0003__x0003__x0006__x0003__x0003__x0003_Sheet1_x0003__x0003__x0003__x0003__x0006__x0003__x0003__x0003_Sheet2_x0003__x0003__x0003__x0003__x0007__x0003__x0003__x0003_RiskSim_x0003__x0003__x0003__x0003__x0006__x0003__x0003__x0003_Sheet3_x0003__x0003__x0003__x0003__x0006__x0003__x0003__x0003_Sheet4_x0003__x0003__x0003__x0003_	_x0003__x0003__x0003_Histogram_x0003__x0003__x0003__x0003__x0006__x0003__x0003__x0003_Sheet5_x0003__x0003__x0003__x0003__x0015__x0003__x0003__x0003_RiskSerializationData_x0003__x0003__x0003__x0003__x0006__x0003__x0003__x0003_Sheet6_x0005__x0003__x0003__x0003__x0002__x0003__x0003__x0003_H7_x0012__x0003__x0003__x0003_=RiskNormal(H5,H6)_x000D__x0003__x0003__x0003_Input_x0001_G7_x0001_H4_x0001_A_x0001__x0003__x0003__x0003__x0003__x0003__x0003__x0003__x0003__x0003__x0003__x0003__x0001__x0003__x0003__x0003__x0012__x0003__x0003__x0003_	_x0003__x0003__x0003_Input / A_x0001__x0003__x0003__x0003__x0003__x0003__x0003__x0003__x0003__x0003__x0003__x0003__x0003__x0003__x0003__x0003__x0003__x0003__x0003__x0004__x0005__x0004__x0002__x0004__x0004__x0004_I7_x0012__x0004__x0004__x0004_=RiskNormal(I5,I6)_x000D__x0004__x0004__x0004_Input_x0001_G7_x0001_I4_x0001_B_x0001__x0004__x0004__x0004__x0004__x0004__x0004__x0004__x0001__x0004__x0004__x0004__x0001__x0004__x0004__x0004__x0012__x0004__x0004__x0004_	_x0004__x0004__x0004_Input / B_x0001__x0004__x0004__x0004__x0004__x0004__x0004__x0004__x0004__x0004__x0004__x0004__x0004__x0004__x0004__x0004__x0004__x0004__x0004__x0004__x0002__x0004__x0004__x0004_J7_x0012__x0004__x0004__x0004_=RiskNormal(J5,J6)_x000D__x0004__x0004__x0004_Input_x0001_G7_x0001_J4_x0001_C_x0001__x0004__x0004__x0004__x0004__x0004__x0004__x0004__x0002__x0004__x0004__x0004__x0001__x0004__x0004__x0004__x0012__x0004__x0004__x0004_	_x0004__x0004__x0004_Input / C_x0001__x0004__x0004__x0004__x0004__x0004__x0004__x0004__x0004__x0004__x0004__x0004__x0004__x0004__x0004__x0004__x0004__x0004__x0004__x0004__x0002__x0004__x0004__x0004_K7_x0012__x0004__x0004__x0004_=RiskNormal(K5,K6)_x000D__x0004__x0004__x0004_Input_x0001_G7_x0001_K4_x0001_D_x0001__x0004__x0004__x0004__x0004__x0004__x0004__x0004__x0003__x0004__x0004__x0007__x0004__x0004__x0001__x0004__x0004__x0004__x0012__x0004__x0004__x0004_	_x0004__x0004__x0004_Input / D_x0001__x0004__x0004__x0004__x0004__x0004__x0004__x0004__x0004__x0004__x0004__x0004__x0004__x0004__x0004__x0004__x0004__x0004__x0004__x0004__x0002__x0004__x0004__x0004_L7_x0019__x0004__x0004__x0004_=RiskOutput()+H7+I7+J7+K7_x0014__x0004__x0004__x0004_Input_x0001_G7_x0001_L4_x0001_Duration_x0004__x0004__x0004__x0004__x0001__x0004__x0004__x0004__x0004__x0004__x0004__x0004__x0001__x0004__x0004__x0004__x000D__x0004__x0004__x0004__x0004__x0004__x0004__x0004__x0010__x0004__x0004__x0004_Input / Duration_x0004__x0004__x0004__x0004__x0004__x0004__x0004__x0004__x0001__x0004_ÿÿÿÿÿÿÿÿÿÿÿÿÿÿÿÿÿÿÿÿÿÿÿÿÿÿÿÿÿÿÿÿÿÿÿÿÿÿÿÿÿÿ_x0004__x0004__x0006__x0004__x0004__x0004_Sheet7_x0005__x0004__x0004__x0004__x0003__x0004__x0004__x0004_M10 _x0004__x0004__x0004_=RiskNormal(L3,L4,RiskStati_x0002__x0007_c(5))_x0015__x0002__x0002__x0002__x0001__x0001_J9_x0001_Activity Network_x0001__x0002__x0002__x0002__x0002__x0002__x0002__x0002__x0004__x0002__x0002__x0002__x0001__x0002__x0002__x0002_ _x0002__x0002__x0002__x0010__x0002__x0002__x0002_Activity Network_x0001__x0002__x0002__x0002__x0002__x0002__x0002__x0002__x0002__x0002__x0002__x0002__x0002__x0002__x0002__x0002__x0002__x0002__x0002__x0002__x0003__x0002__x0002__x0002_H13 _x0002__x0002__x0002_=RiskNormal(K3,K4,RiskStatic(3))_x0003__x0002__x0002__x0002__x0001__x0001__x0001__x0001__x0002__x0002__x0002__x0002__x0002__x0002__x0002__x0005__x0002__x0002__x0002__x0001__x0002__x0002__x0002_ _x0002__x0002__x0002__x0002__x0002__x0002__x0002__x0001__x0002__x0002__x0002__x0002__x0002__x0002__x0002__x0002__x0002__x0002__x0002__x0002__x0002__x0002__x0002__x0002__x0002__x0002__x0002__x0003__x0002__x0002__x0002_R13 _x0002__x0002__x0002_=RiskNormal(N3,N4,RiskStatic(5))_x0003__x0002__x0002__x0002__x0001__x0001__x0001__x0001__x0002__x0002__x0002__x0002__x0002__x0002__x0002__x0006__x0002__x0002__x0002__x0001__x0002__x0002__x0002_ _x0002__x0002__x0004__x0002__x0002__x0002__x0002__x0002__x0002__x0001__x0002__x0002__x0002__x0002__x0002__x0002__x0002__x0002__x0002__x0002__x0002__x0002__x0002__x0002__x0002__x0002__x0002__x0002__x0002__x0003__x0002__x0002__x0002_S13_x001F__x0002__x0002__x0002_=RiskOutput("duration")+Q13+R13_x0002__x0002__x0002__x0002__x0002__x0002__x0002__x0002__x0001__x0002__x0002__x0002__x0001__x0002__x0002__x0002__x0001__x0002__x0002__x0002__x0017__x0002__x0002__x0002__x0002__x0002__x0002__x0002__x0008__x0002__x0002__x0002_duration_x0002__x0002__x0002__x0002__x0002__x0002__x0002__x0002__x0002__x0002_ÿÿÿÿÿÿÿÿÿÿÿÿÿÿÿÿÿÿÿÿÿÿÿÿÿÿÿÿÿÿÿÿÿÿÿÿÿÿÿÿÿÿ_x0002__x0002__x0003__x0002__x0002__x0002_M16 _x0002__x0002__x0002_=RiskNormal(M3,M4,RiskStatic(5))_x0007__x0002__x0002__x0002__x0001__x0001_M11_x0001_B_x0001__x0002__x0002__x0002__x0002__x0002__x0002__x0002__x0007__x0002__x0002__x0002__x0001__x0002__x0002__x0002_ _x0002__x0002__x0002__x0001__x0002__x0002__x0002_B_x0001__x0002__x0002__x0002__x0002__x0002__x0002__x0002__x0002__x0002__x0002__x0004_	_x0004__x0004__x0004__x0004__x0004__x0004__x0004__x0004__x0004__x0004__x0004__x0004__x0004__x0001__x0004__x0004__x0004__x0005__x0004__x0004__x0004_Sim#1_x0004__x0004__x0004__x0004__x0004__x0004__x0008__x0004__x0004__x0004_FK4K7XIR_x0002__x0004__x0004__x0004__x0005__x0004__x0004__x0004__x0003__x0004__x0004_ð_x0005__x0004__x0004__x0004__x0007__x0004__x0004__x0007__x0004__x0004__x0001__x0004__x0004_Y_x0004__x0004__x0004_LYCV3QHQ6LQLTS26XZ5J6T7X_x0004__x0004__x0004_ÿÿÿÿ_x0004__x0004_ÿÿÿÿ_x0004__x0004_ÿÿÿÿ_x0004__x0004_ÿÿÿÿ_x0004__x0004_ÿÿ_x0004__x0004_ÿÿÿÿ_x0004__x0004_ÿÿÿÿ_x0004__x0004_ÿÿÿÿ_x0004__x0004_ÿÿ_x0004__x0004_ÿÿÿÿ_x0010_'_x0004__x0004_¥_x0005__x0004__x0004__x0004__x0003__x0004__x0004__x0010__x0001__x0004__x0004__x0004__x0004__x0016__x0004__x0004_TCT &amp; CRS, Hegazy.xlsx_x0018__x0004__x0004__x0004_LYCV3QHQ6LQLTS26XZ5J6T7X	_x0004__x0004__x0004__x0004__x0006__x0004__x0004_Sheet1_x0004__x0004__x0004__x0004__x0004__x0006__x0004__x0004__x0002__x0003_Sheet2_x0002__x0002__x0002__x0002__x0002__x0007__x0002__x0002_RiskSim_x0002__x0002__x0002__x0002__x0002__x0006__x0002__x0002_Sheet3_x0002__x0002__x0002__x0002__x0002__x0006__x0002__x0002_Sheet4_x0002__x0002__x0002__x0002__x0002_	_x0002__x0002_Histogram_x0002__x0002__x0002__x0002__x0002__x0006__x0002__x0002_Sheet5_x0002__x0002__x0002__x0002__x0002__x0015__x0002__x0002_RiskSerializationData_x0002__x0002__x0002__x0002__x0002__x0006__x0002__x0002_Sheet6_x0005__x0002__x0002__x0002__x0002__x0006__x0002__x0002__x0002__x0007__x0002__x0012__x0002__x0002_=RiskNormal(H5,H6)_x000D__x0002__x0002_Input_x0001_G7_x0001_H4_x0001_A_x0002__x0001__x0002__x0002__x0002__x0002__x0002__x0002__x0002__x0002__x0001__x0002__x0002__x0002__x0012__x0002__x0002__x0002__x0002__x0002__x0002__x0001__x0002_ÿÿÿÿ_x0002__x0002__x0002__x0002__x0002__x0002__x0002__x0002__x0002__x0002__x0002__x0002__x0002__x0002__x0002__x0002__x0002__x0006__x0002__x0002__x0002__x0008__x0002__x0012__x0002__x0002_=RiskNormal(_x0004__x0005_I5,I6)_x000D__x0004__x0004_Input_x0001_G7_x0001_I4_x0001_B_x0004__x0001__x0004__x0004__x0004__x0004__x0001__x0004__x0004__x0004__x0001__x0004__x0004__x0004__x0012__x0004__x0004__x0004__x0004__x0004__x0004__x0001__x0004_ÿÿÿÿ_x0004__x0004__x0004__x0004__x0004__x0004__x0004__x0004__x0004__x0004__x0004__x0004__x0004__x0004__x0004__x0004__x0004__x0006__x0004__x0004__x0004_	_x0004__x0012__x0004__x0004_=RiskNormal(J5,J6)_x000D__x0004__x0004_Input_x0001_G7_x0001_J4_x0001_C_x0004__x0001__x0004__x0004__x0004__x0004__x0002__x0004__x0004__x0004__x0001__x0004__x0004__x0004__x0012__x0004__x0004__x0004__x0004__x0004__x0004__x0001__x0004_ÿÿÿÿ_x0004__x0004__x0004__x0004__x0004__x0004__x0004__x0004__x0004__x0004__x0004__x0004__x0004__x0004__x0004__x0004__x0004__x0006__x0004__x0004__x0004__x0005__x0004__x0012__x0004__x0004_=RiskNormal(K5,K6)_x000D__x0004__x0004_Input_x0001_G7_x0001_K4_x0001_D_x0004__x0001__x0004__x0004__x0004__x0004__x0003__x0004__x0004__x0004__x0001__x0004__x0004__x0004__x0012__x0004__x0004__x0004__x0004__x0004__x0004__x0001__x0004_ÿÿÿÿ_x0004__x0004__x0004__x0004__x0004__x0004__x0004__x0004__x0004__x0004__x0002__x0003__x0002__x0002__x0002__x0002__x0002__x0002__x0002__x0006__x0002__x0002__x0002__x000B__x0002__x0019__x0002__x0002_=RiskOutput()+H7+I7+J7+K7_x0014__x0002__x0002_Input_x0001_G7_x0001_L4_x0001_Duration_x0002__x0002__x0002__x0002__x0002__x0001__x0002__x0002__x0002__x0002__x0002__x0002__x0002__x0002__x0001__x0002__x0002__x0002__x000D__x0002__x0002__x0002__x0002__x0002__x0002__x0002__x0002__x0002__x0002__x0002__x0002__x0002__x0002__x0002__x0001_ÿÿÿÿÿÿÿÿÿÿÿÿÿÿÿÿÿÿÿÿÿÿÿÿÿÿÿÿÿÿÿÿÿÿÿÿÿÿÿÿÿÿ_x0002_ÿÿ_x0002__x0006__x0002__x0002_Sheet7_x0005__x0002__x0002__x0002__x0002_	_x0002__x0002__x0002__x000C__x0002_ _x0002__x0002_=RiskNormal(L3,L4,RiskStatic(5))_x0015__x0002__x0002__x0001__x0001_J9_x0001_Activity Network_x0002__x0001__x0002__x0002__x0002__x0002__x0004__x0002__x0002__x0002__x0001__x0002__x0002__x0002_ _x0002__x0002__x0002__x0002__x0002__x0002__x0004__x0002__x0001__x0002_ÿÿÿÿ_x0002__x0002__x0002__x0002__x0002__x0002__x0002__x0002__x0002__x0002__x0002__x0002__x0002__x0002__x0002__x0002__x0002__x000C__x0002__x0002__x0002__x0007__x0002_ _x0002__x0002_=RiskNormal(K3,K4,RiskStatic(3))_x0003__x0002__x0002__x0001__x0001__x0001__x0002__x0001__x0002__x0002__x0002__x0002__x0005__x0002__x0002__x0002__x0001__x0002__x0002__x0002_ _x0002__x0002__x0002__x0002__x0002__x0002__x0001__x0002_ÿÿÿÿ_x0002__x0002__x0002__x0002__x0002__x0002__x0002__x0002__x0002__x0002__x0002__x0002__x0002__x0002__x0002__x0002__x0002__x000C__x0002__x0002__x0002__x0011__x0002_ _x0002__x0002_=RiskNormal(N3,N4,RiskStatic(5))_x0003__x0002__x0002__x0001__x0001__x0001__x0002__x0001__x0002__x0002__x0002__x0002__x0006__x0002__x0002__x0002__x0001__x0002__x0002__x0002_ _x0002__x0002__x0002__x0002__x0002__x0002__x0001__x0002_ÿÿÿÿ_x0002__x0002__x0002__x0002__x0002__x0002__x0002__x0002__x0002__x0002__x0002__x0002__x0002__x0002__x0002__x0002__x0002__x000C__x0002__x0002__x0002__x0012__x0002__x001F__x0002__x0002_=RiskOutput("dura_x0003__x0004_tion")+Q13+R13_x0003__x0003__x0003__x0003__x0003__x0003__x0003__x0003__x0001__x0003__x0003__x0003__x0003__x0001__x0003__x0003__x0003__x0001__x0003__x0003__x0003__x0017__x0003__x0003__x0003__x0003__x0003__x0008__x0003__x0003_duration_x0003__x0003__x0003__x0003__x0003__x0003__x0003__x0003_ÿÿÿÿÿÿÿÿÿÿÿÿÿÿÿÿÿÿÿÿÿÿÿÿÿÿÿÿÿÿÿÿÿÿÿÿÿÿÿÿÿÿ_x0003_ÿÿ_x0003__x000F__x0003__x0003__x0003__x000C__x0003_ _x0003__x0003_=RiskNormal(M3,M4,RiskStatic(5))_x0007__x0003__x0003__x0001__x0001_M11_x0001_B_x0003__x0001__x0003__x0003__x0003__x0003__x0007__x0003__x0003__x0003__x0001__x0003__x0003__x0003_ _x0003__x0003__x0003__x0003__x0003__x0003__x0001__x0003_ÿÿÿÿ_x0003__x0003__x0003__x0003__x0003__x0003__x0003__x0003__x0003__x0003__x0003__x0003__x0003__x0003__x0003__x0003__x0008__x0003__x0003__x0003__x0003__x0003__x0003__x0003__x0002__x0003__x0003__x0003__x0003__x0003__x0003__x0003__x0008__x0003__x0003__x0003__x0003__x0003__x0008__x0003__x0003__x0003__x0003__x0003__x0003__x0003__x0003__x0003__x0008__x0003__x0001__x0003__x0003__x0003__x0003__x0003__x0003__x0003__x0005__x0006__x0008__x0005__x0002__x0005__x0005__x0005__x0005__x0005__x0005__x0005__x0008__x0005__x0003__x0005__x0005__x0005__x0005__x0005__x0005__x0005_	_x0005__x0005__x0005__x0005__x0005__x0005__x0005__x0005__x0005_	_x0005__x0001__x0005__x0005__x0005__x0005__x0005__x0005__x0005_	_x0005__x0002__x0005__x0005__x0005__x0005__x0005__x0005__x0005_	_x0005__x0004__x0005__x0005__x0005__x0005__x0005__x0002__x0005__x0005__x0005__x0005__x0005__x0008__x0005__x0004__x0005__x0005__x0005__x0005__x0005__x0005__x0005_	_x0005__x0003__x0005__x0005__x0005__x0005__x0005__x0005__x0005__x0005__x0005__x0005__x0005__x0005__x0005__x0012_'_x0005__x0005_L_x0005__x0005__x0005_ÿÿÿÿÿÿÿÿÿÿÿÿÿÿÿÿÿÿÿÿÿÿÿÿÿÿÿÿÿÿÿÿÿÿÿÿÿÿÿÿÿÿÿÿÿÿÿÿÿÿÿÿÿÿÿÿÿÿÿÿÿÿÿÿ_x0005__x0005__x0005__x0005__x0011_'_x0005__x0005__x000C__x0005__x0005__x0005__x0001__x0005__x0005__x0005__x0013_'_x0005__x0005__x0010__x0005__x0005__x0005__x0001__x0005__x0005__x0005_Å8_x000D__x0001__x0005__x0005_ÿÿÿÿ</t>
  </si>
  <si>
    <t>01df563f4dea8bfd94395b3ef62b28900|1|85630|e8ce895e7e16afa14f0afc83cc16dd6c</t>
  </si>
  <si>
    <t>GF1_rK0qDwEADwCrAAwjACYANQA7AE8AUABeAGwAhQCnAKEAKgD//wAAAAAAAQQAAAAAATAAAAABAAEAAQEQAAIAAQpTdGF0aXN0aWNzAwEBAP8BAQEBAQABAQEABAAAAAEBAQEBAAEBAQAEAAAAAXAAABMAC05vcm1hbCg1LDQpAAAlAQACAI0AlwABAQIBmpmZmZmZqT8AAGZmZmZmZu4/AAAFAAEBAQABAQEA</t>
  </si>
  <si>
    <t>GF1_rK0qDwEADwDcAAwjACYANQBtAIEAggCQAJ4AtgDYANIAKgD//wACBAAAAQQAAAAAATAAAAABCGR1cmF0aW9uAClEdXJhdGlvbiBDdW11bGF0aXZlIEFzY2VuZGluZyBQcm9iYWJpbGl0eQABARAAAgABClN0YXRpc3RpY3MDAQEA/wEBAQEBAAEBAQAEAAAAAQEBAQEAAQEBAAQAAAABogACEAAIZHVyYXRpb24AAC8BAAIAAgC+AMgAAQECAZqZmZmZmak/AABmZmZmZmbuPwAABQABAQEAAQEBAA==</t>
  </si>
  <si>
    <t>&gt;75%</t>
  </si>
  <si>
    <t>&lt;25%</t>
  </si>
  <si>
    <t>&gt;90%</t>
  </si>
  <si>
    <t>Avialable Data of Project</t>
  </si>
  <si>
    <t>Results</t>
  </si>
  <si>
    <t>E</t>
  </si>
  <si>
    <t>Not satisfied (1 days beond)</t>
  </si>
  <si>
    <t>Normal working hours/day</t>
  </si>
  <si>
    <t>Overtime working hours/day</t>
  </si>
  <si>
    <t>Overtime Factor</t>
  </si>
  <si>
    <t>Overtime</t>
  </si>
  <si>
    <t>not satisfied</t>
  </si>
  <si>
    <t>pqtWiNLtzTBOE7Qs5/OwWFSnzoOqQGUQ6T1+ZA2GmEg4J/UJPmSEl6Az00UyUjWK5lgFYSBJX7aYSbuhOqKQbNBIMwM5MvXLq2UzqsPEJqsOvJReDovhYkWOPhiIgd9leSazA9t227Yn0i4Ttb8A2pRdGgsX2PTUJUM4aICCT5IA9xWVQuHVuMOXxdkvPATyaM7nW0docFYDTX7EMoJ8dJbY4yv6IfBhPnlewn+/BUpn/ZdytPRx5Zfs1Nk=</t>
  </si>
  <si>
    <t>QRPmd+VI7tjZVF8/ggV5uiTShfIM3OZJorNjiEetYsAYemB1sn7nVhIjtfEXgNdGqJCai94qftSf3dhWS5Jo3jDVljeF0ReILS53jcXh1O2E0uroMmTcmkr2V16fBGC44g2GiZiBOB7yPrdqwfE9qAz7TghEiYGwT59/N/bRL8NbKKhxZJCxUlH/GdKBV9gdvxMT+ED1yKMZhMt7KCff4jDad/n/9nTFV0rTytD9EJX5YkOyM/JJFlSntdQ=</t>
  </si>
  <si>
    <t>pF7kXLh/6a3dJv5/BlvswWs6M5j9jLSJxHWkcd/YPLCzXEeNkwVxxWNFZdFPjX1wtecsgMF2HRbIExtx0yvsattv7OOVGxTzE5IRAuqDuT+FjbimOaDG1huIPnnnb6dEMdL7gmsLKDIoNPETimo/7S604nBxtJMwvflj274pCT3pZbTjXmuhG7RX+AjApbJKDxfMkqkTWmbcn0RmhBkzVIMLNXXx9g/WKgUyWXoiLL2ogmV4IY2xCeCKH/s=</t>
  </si>
  <si>
    <t>4PC4aJdvZnOpcp/z0CsQDhnbGObjaA5REeTMmZKfGoQ7cDAFezeotZ8XP1NYPD5OFEigv476ESDrLcal4RLV8UVxxb21//Knzfbdh2zXe6oaN0snwSB3iY0nUPlefIdiWte5hWP3F+L4Rv7kMLxpg4FBBW7d0E9FN0oAwK86+f8+1egXHr250fJMw4hXt0C6QyyvtMO3FK41/9EVb2NTWsQ5mJfKjojVCucqCdoB2/WYuroT/l/myNUHJZs=</t>
  </si>
  <si>
    <t>uKkgaTvpulo/XTtILipsZPvyZSRt94OXmTXzoww8lrzw3ytlkGB6IPjH+jBPmNDZEWZl8/jpGd7iKCCxbgdXTi8Rx2zVTb+DvTiqTfn8tFRAl/Ce5dCZAc9aehxKqPYIMakYDN9gsiR+BDTbK9eZ7t0JR7W1uttVVaQZGdL8xJbxoisL4tNY+EQZdKw2Q8HFuF756y7AacUF779rDGIxwajYddG52fIECVzN0BVp8sD51HeAUDJh+0VxQsc=</t>
  </si>
  <si>
    <t>ArIcIB0js4MvXY2Mvnkv9AhtgpHJmWXFCJmsMsj9CqkkNZke24F0lK4/PSUWQ9oqIk4UR13puE9xoNWVaCBgqCJPr5u+s9sSE+ElV+j6Y0+qoNsNQMQ6CF5Nhl5CBm3kk8uGyk09bpAinBIRhlFFp+zGF782Xep0n2pLsGBDbnmBdUm7twC3P9FABBB1S7kRuO4n6PZnGRTOklL07nBeHdel0BY1C6Teo3k1p2W43LZp1unAMbzDSHulGRE=</t>
  </si>
  <si>
    <t>tXtCeIhV/a1A9LlzdkzRw8NBh9/azQrtJ2gG6djdnkGnE2JdYjR43H6dDlAlbOuK1K1Kk9jsARHcXrLPadMpGrhXUyT6lOWkSDCoK9zKYT+A50TYwW7DPxlfcjP9up0rYs5gPRlvh88RngDWPMU+oELbgjd2znE1CRsD2yUsdmyrInsDi9hibX9fIOueeWRoK0doJbUiZwGw8v1CuXvum0vqUP4uEr4FscdTrEmTlBdRgGKIi2KJR9AoIAU=</t>
  </si>
  <si>
    <t>+Ug5c6cCszShuFYgfYELWgv80wGHehB5adkiSz4Lqk4WumzgNVmxXQ1507jvwgYcfHDXP9cylLJZp0T19W7JYRbq8I4RTB6OZD8OPWgGnMy4pJx4KD4vkPdYlAfRkgSy0jkid5NVASbw8/mZeayKIiOCvfeNu4Tk1S/l4nSqYJyebT4JeFzZJKrAAkx+r8SAEKdXJQO8waTQtHINs6xytOb46Qw7avZvlewNXjm12iwLHk7vy75n/8r/q2w=</t>
  </si>
  <si>
    <t>x8b8gVvw5ZETme97eA3xfYwgsNX60UQhhRPsiGY0+Zl8AVA4CmL87KilYdH3Tn208awLUb1txAX10jYGnicbrbPvNzIbhs7InreucIgA4DuAdPET6whZDsW3lUfFUIQKIRfmVb4GIrzNVfgUpQGCy5Yso05DyDwh3yzzcZElVCIEV7VT5bEOMqaglq2M4le6ngrmxkXYqbTvPKS6J7Zr2JhOtaZYJPUP2ceihvwIUNZ6pzHcodwEpuzqCtk=</t>
  </si>
  <si>
    <t>YZT3WDpKmcR6ODnJB2exJM+tmutrgjMPsWmEZE7xZPd/Puz2VMOMJl7xJ5owUN/vBWWb/mKHMIvDuwjL7w8xdIbB6y3/FdsvGbORKCGCPBNXrJ/C/W9QmwbUslF7wgb4XfXtnVk5YiayZIePwSdgHLMRQXnje/vZSs0mjPApeo7X/My4sZU26wjw3/2m93Ub2XhR7ZgUSUQvkjMMP+6O2zCNQ+q+/COMV2V6K9AkpjxlQE2BYlksFQpzhkQ=</t>
  </si>
  <si>
    <t>ibhpCPuK1zBHc3UMbcLhNKEdhSBIjOeqRvABdIEBDPdGgCd9IoAipUGe2rqh136PWKJwydlKhwVlhsgurn7IWqHgCdEmwMaHpKC+rrO72/jkcGf4mbHHOZrD8+SnsPBM+3jPrnlnG0P9jQE56V0d6DpqyQgrmBfyDxFDXToHFvirX3VzVdWi4thaQDSzu3PcWHP5YimNCM44V9BhM97s2ZKAZxDoUyqp2xgackhjHpFUoHQzSfWVl7yYHN4=</t>
  </si>
  <si>
    <t>cKfDxhJuPuJltuA+sK/K2lClgX+l9Sp+PPRJaioEkkiGAloWuUD5h9piM16LpIMxZSdHLXogrRBgTHXrnZZXEWvj/Mwt7tGWPcVkmgmbPD8yog/bxIaLgl0jm3EqX4YiTawpGoY3/s6ixTEfKsOtgnt+arSB3ckJgY71fnKd1gKSDqzNY1fna/LU6l4CaiRRPUa6uYmGjJaAYalGlt2CmZeuQf14uZky6uPnxxuyVnbQA1nmziiVTRIIaFw=</t>
  </si>
  <si>
    <t>eVwnpo4j0IrWj59jryGxz/Kghg2SxGQasWAlpDHY0xaKIZZNwCtnRQto+ElZMxu4O0TCZtQZzQy6Mb6YQJf87Z7OK3zmh44bQFpI04xsT946UBtpmuzeWIY+oZCdMixgKQidXO/xVlIHFELbS/MBf6AiytjcIeMZn+RAjD0FRJg8hRq3jbP4eUOhCGFtRfToFv/hmiVF9jxZSNShBKG2ufr0fJJtpi3rqhRk/w329wYGad3ofYfcDZ6zda4=</t>
  </si>
  <si>
    <t>BhLuXO8aMJ2fO9EYVBvt11V00WJ0DKA3zMlSjsq+uQwS/HPAxAvGdttL8E2toFmrmX6I2mCRTNRrTTNyHA4czhNT7DuGTkRQmkKdCxJzrkQbjNINxlPmFsFs15Hlg6eri8s4iv0V1brI+JVWH1tSHWXhtsy5WZmD0q1KCpv+PUiKlpmPp5ixO1FwrOon3CQrI28MWujunzJyZXMTm60HXd4GMXDt+z6pd6ecufcj1sQ+wyVAjInCkeAy28A=</t>
  </si>
  <si>
    <t>lNQeH2lzMHcXl7d0JfNmp3mibU0EbgYaCRLPSByDoGxeGkZc6EZ46HFprElJgLgYIxdTn+DaiU5ZAdbg1YJNh8nRr7qLtsarKjlX4s01EJEkPUt9/fvImZUJUxYWYHCFN/6ZfhKAGDmACOkQOYqKUCZn/Iglb2ItabsZ+qwRK8kHWlY1tyBroZ1XaMyXNZZxRc2GG3r5efZFuWjAwFtOTsSt+XJmAmS8Dyr/L5jjZo1NcoC7aPS3XtrTHvQ=</t>
  </si>
  <si>
    <t>ZQlMB3xlzICSlP3jAwOBrda0uOSKT733FOh9QJO4n69wdKG8XcsQWhYKaPfvbegfL4Ceg4Aif+xFELqoSWWrDK8L5MitMfgkx2ZlW1vCmb51bHFT9jMSAJzU/8VgvTbfoS2y2FJWc2bf2gKqfgwUv4zM2k9Q/WOJI+SW0LDLjEg5ytjlUiBLDog7eqMxqQJdci8iGM3H5/fv5eFgnnSha+5Y2YwNz34C19cDmLoigmOur4RldtujaJnE7yY=</t>
  </si>
  <si>
    <t>+sko7Gz26M8U2bV1DztsIxkWwjg9YJb9BzRRLQ==</t>
  </si>
  <si>
    <t xml:space="preserve"> </t>
  </si>
  <si>
    <t>Normal Cost (₹)</t>
  </si>
  <si>
    <t>Crash Cost (₹)</t>
  </si>
  <si>
    <t>Cost slop (₹)</t>
  </si>
  <si>
    <t>Actual Increase in Direct Cost (₹)</t>
  </si>
  <si>
    <t>Normal Wages (₹ ) /Hour</t>
  </si>
  <si>
    <t>Overtime Wages (₹ )</t>
  </si>
  <si>
    <t>Max No. of days available for crashing</t>
  </si>
  <si>
    <r>
      <t xml:space="preserve"> </t>
    </r>
    <r>
      <rPr>
        <sz val="18"/>
        <color theme="1"/>
        <rFont val="Calibri"/>
        <family val="2"/>
      </rPr>
      <t>−</t>
    </r>
  </si>
  <si>
    <t>ES</t>
  </si>
  <si>
    <t>LS</t>
  </si>
  <si>
    <t>EF</t>
  </si>
  <si>
    <t>R</t>
  </si>
  <si>
    <t>LF</t>
  </si>
  <si>
    <t>TF</t>
  </si>
  <si>
    <t>Ac</t>
  </si>
  <si>
    <t>Ac: Activity Name</t>
  </si>
  <si>
    <t>ES: Early Start Time of Activity</t>
  </si>
  <si>
    <t>EF: Early Finish Time of Activity</t>
  </si>
  <si>
    <t>LS: Late Start Time of Activity</t>
  </si>
  <si>
    <t>LF: Late Finish Time of Activity</t>
  </si>
  <si>
    <t>TF: Total Float of Activity</t>
  </si>
  <si>
    <t>R: Resources Assigned to Activity</t>
  </si>
  <si>
    <t>Legend</t>
  </si>
  <si>
    <t xml:space="preserve"> −</t>
  </si>
  <si>
    <t>indirect cost (₹)/ day</t>
  </si>
  <si>
    <t>Penalty (₹)/day (Beyond the deadline)</t>
  </si>
  <si>
    <t>Project Total cost (₹)</t>
  </si>
  <si>
    <t>NA</t>
  </si>
  <si>
    <t>Cycle One: Crashed Schedule 1</t>
  </si>
  <si>
    <t>Project Normal Schedule with Available Data.</t>
  </si>
  <si>
    <t>3</t>
  </si>
  <si>
    <t>Cycle Two: Crashed Schedule 2</t>
  </si>
  <si>
    <t>1</t>
  </si>
  <si>
    <t>Cycle Three: Crashed Schedule 3</t>
  </si>
  <si>
    <t>Not Satisfied</t>
  </si>
  <si>
    <t>Maximum duration</t>
  </si>
  <si>
    <t xml:space="preserve">Optimum duration </t>
  </si>
  <si>
    <t>Minimum duration</t>
  </si>
  <si>
    <r>
      <t>Cost</t>
    </r>
    <r>
      <rPr>
        <b/>
        <sz val="24"/>
        <color theme="1"/>
        <rFont val="Calibri"/>
        <family val="2"/>
      </rPr>
      <t>₹</t>
    </r>
  </si>
  <si>
    <t>Normal Schedule with Resource Levelling.</t>
  </si>
  <si>
    <t xml:space="preserve">  </t>
  </si>
  <si>
    <t>Cycle One: Crash Schedule 1</t>
  </si>
  <si>
    <t>Cycle Two: Crash Schedule 2</t>
  </si>
  <si>
    <t>Cycle Three: Crash Schedule 3</t>
  </si>
  <si>
    <t xml:space="preserve">Overtime </t>
  </si>
  <si>
    <t>Optimum Duration</t>
  </si>
  <si>
    <t>Minimum Duration</t>
  </si>
  <si>
    <t>Maximum Duration</t>
  </si>
  <si>
    <t>Crashed Schedule using Excel Solver</t>
  </si>
  <si>
    <t>Normal TCT</t>
  </si>
  <si>
    <t>TCT+CRS</t>
  </si>
  <si>
    <t xml:space="preserve">TCT+CRS using OVERTIME </t>
  </si>
  <si>
    <t>Time Cost Trade-off + Constraint Resource Scheduling using overtime</t>
  </si>
  <si>
    <t>Mimimum Duration</t>
  </si>
  <si>
    <t>Normal Time Cost Trade-off + Constraint Resource Scheduling</t>
  </si>
  <si>
    <t>Critical Path</t>
  </si>
  <si>
    <t>Activity</t>
  </si>
  <si>
    <t>Ra</t>
  </si>
  <si>
    <r>
      <rPr>
        <b/>
        <sz val="14"/>
        <color theme="1"/>
        <rFont val="Times New Roman"/>
        <family val="1"/>
      </rPr>
      <t>ES</t>
    </r>
    <r>
      <rPr>
        <sz val="14"/>
        <color theme="1"/>
        <rFont val="Times New Roman"/>
        <family val="1"/>
      </rPr>
      <t>: Early Start Time of Activity</t>
    </r>
  </si>
  <si>
    <r>
      <rPr>
        <b/>
        <sz val="14"/>
        <color theme="1"/>
        <rFont val="Times New Roman"/>
        <family val="1"/>
      </rPr>
      <t>EF</t>
    </r>
    <r>
      <rPr>
        <sz val="14"/>
        <color theme="1"/>
        <rFont val="Times New Roman"/>
        <family val="1"/>
      </rPr>
      <t>: Early Finish Time of Activity</t>
    </r>
  </si>
  <si>
    <r>
      <rPr>
        <b/>
        <sz val="14"/>
        <color theme="1"/>
        <rFont val="Times New Roman"/>
        <family val="1"/>
      </rPr>
      <t>LS</t>
    </r>
    <r>
      <rPr>
        <sz val="14"/>
        <color theme="1"/>
        <rFont val="Times New Roman"/>
        <family val="1"/>
      </rPr>
      <t>: Late Start Time of Activity</t>
    </r>
  </si>
  <si>
    <r>
      <rPr>
        <b/>
        <sz val="14"/>
        <color theme="1"/>
        <rFont val="Times New Roman"/>
        <family val="1"/>
      </rPr>
      <t>LF</t>
    </r>
    <r>
      <rPr>
        <sz val="14"/>
        <color theme="1"/>
        <rFont val="Times New Roman"/>
        <family val="1"/>
      </rPr>
      <t>: Late Finish Time of Activity</t>
    </r>
  </si>
  <si>
    <r>
      <rPr>
        <b/>
        <sz val="14"/>
        <color theme="1"/>
        <rFont val="Times New Roman"/>
        <family val="1"/>
      </rPr>
      <t>TF</t>
    </r>
    <r>
      <rPr>
        <sz val="14"/>
        <color theme="1"/>
        <rFont val="Times New Roman"/>
        <family val="1"/>
      </rPr>
      <t>: Total Float of Activity</t>
    </r>
  </si>
  <si>
    <r>
      <rPr>
        <b/>
        <sz val="14"/>
        <color theme="1"/>
        <rFont val="Times New Roman"/>
        <family val="1"/>
      </rPr>
      <t>R:</t>
    </r>
    <r>
      <rPr>
        <sz val="14"/>
        <color theme="1"/>
        <rFont val="Times New Roman"/>
        <family val="1"/>
      </rPr>
      <t xml:space="preserve"> Resources Assigned to Activity</t>
    </r>
  </si>
  <si>
    <r>
      <rPr>
        <b/>
        <sz val="14"/>
        <color theme="1"/>
        <rFont val="Times New Roman"/>
        <family val="1"/>
      </rPr>
      <t>Ac</t>
    </r>
    <r>
      <rPr>
        <sz val="14"/>
        <color theme="1"/>
        <rFont val="Times New Roman"/>
        <family val="1"/>
      </rPr>
      <t>: Activity 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</si>
</sst>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sz val="18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4"/>
      <color theme="1"/>
      <name val="Times New Roman"/>
      <family val="1"/>
    </font>
    <font>
      <b/>
      <sz val="26"/>
      <color theme="1"/>
      <name val="Times New Roman"/>
      <family val="1"/>
    </font>
    <font>
      <sz val="18"/>
      <name val="Times New Roman"/>
      <family val="1"/>
    </font>
    <font>
      <b/>
      <sz val="24"/>
      <color theme="1"/>
      <name val="Calibri"/>
      <family val="2"/>
    </font>
    <font>
      <sz val="2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hair">
        <color theme="2" tint="-9.9978637043366805E-2"/>
      </left>
      <right style="hair">
        <color theme="2" tint="-9.9978637043366805E-2"/>
      </right>
      <top style="hair">
        <color theme="2" tint="-9.9978637043366805E-2"/>
      </top>
      <bottom style="hair">
        <color theme="2" tint="-9.9978637043366805E-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2" tint="-9.9978637043366805E-2"/>
      </left>
      <right style="hair">
        <color theme="2" tint="-9.9978637043366805E-2"/>
      </right>
      <top style="hair">
        <color theme="2" tint="-9.9978637043366805E-2"/>
      </top>
      <bottom/>
      <diagonal/>
    </border>
    <border>
      <left style="hair">
        <color theme="2" tint="-9.9978637043366805E-2"/>
      </left>
      <right style="hair">
        <color theme="2" tint="-9.9978637043366805E-2"/>
      </right>
      <top/>
      <bottom style="hair">
        <color theme="2" tint="-9.9978637043366805E-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hair">
        <color theme="2" tint="-9.9978637043366805E-2"/>
      </right>
      <top style="hair">
        <color theme="2" tint="-9.9978637043366805E-2"/>
      </top>
      <bottom/>
      <diagonal/>
    </border>
    <border>
      <left style="hair">
        <color theme="2" tint="-9.9978637043366805E-2"/>
      </left>
      <right/>
      <top/>
      <bottom style="hair">
        <color theme="2" tint="-9.9978637043366805E-2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indexed="64"/>
      </bottom>
      <diagonal/>
    </border>
    <border>
      <left style="thick">
        <color theme="1"/>
      </left>
      <right style="thick">
        <color theme="1"/>
      </right>
      <top/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n">
        <color indexed="64"/>
      </top>
      <bottom/>
      <diagonal/>
    </border>
    <border>
      <left style="hair">
        <color theme="2" tint="-9.9978637043366805E-2"/>
      </left>
      <right style="hair">
        <color theme="2" tint="-9.9978637043366805E-2"/>
      </right>
      <top/>
      <bottom/>
      <diagonal/>
    </border>
    <border>
      <left style="thick">
        <color theme="1"/>
      </left>
      <right style="thick">
        <color indexed="64"/>
      </right>
      <top style="thick">
        <color theme="1"/>
      </top>
      <bottom style="thick">
        <color theme="1"/>
      </bottom>
      <diagonal/>
    </border>
    <border>
      <left/>
      <right style="thin">
        <color indexed="64"/>
      </right>
      <top style="thick">
        <color theme="1"/>
      </top>
      <bottom style="thick">
        <color theme="1"/>
      </bottom>
      <diagonal/>
    </border>
    <border>
      <left style="thin">
        <color indexed="64"/>
      </left>
      <right style="thin">
        <color indexed="64"/>
      </right>
      <top style="thick">
        <color theme="1"/>
      </top>
      <bottom style="thick">
        <color theme="1"/>
      </bottom>
      <diagonal/>
    </border>
    <border>
      <left style="thin">
        <color indexed="64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n">
        <color indexed="64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hair">
        <color theme="2" tint="-9.9978637043366805E-2"/>
      </right>
      <top/>
      <bottom/>
      <diagonal/>
    </border>
    <border>
      <left style="hair">
        <color theme="2" tint="-9.9978637043366805E-2"/>
      </left>
      <right style="thick">
        <color theme="1"/>
      </right>
      <top/>
      <bottom style="hair">
        <color theme="2" tint="-9.9978637043366805E-2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/>
      <diagonal/>
    </border>
    <border>
      <left style="hair">
        <color theme="2" tint="-9.9978637043366805E-2"/>
      </left>
      <right style="thick">
        <color theme="1"/>
      </right>
      <top style="hair">
        <color theme="2" tint="-9.9978637043366805E-2"/>
      </top>
      <bottom style="hair">
        <color theme="2" tint="-9.9978637043366805E-2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hair">
        <color theme="2" tint="-9.9978637043366805E-2"/>
      </right>
      <top/>
      <bottom style="hair">
        <color theme="2" tint="-9.9978637043366805E-2"/>
      </bottom>
      <diagonal/>
    </border>
    <border>
      <left style="thick">
        <color theme="1"/>
      </left>
      <right style="hair">
        <color theme="2" tint="-9.9978637043366805E-2"/>
      </right>
      <top style="hair">
        <color theme="2" tint="-9.9978637043366805E-2"/>
      </top>
      <bottom style="hair">
        <color theme="2" tint="-9.9978637043366805E-2"/>
      </bottom>
      <diagonal/>
    </border>
    <border>
      <left style="hair">
        <color theme="2" tint="-9.9978637043366805E-2"/>
      </left>
      <right style="thick">
        <color theme="1"/>
      </right>
      <top style="hair">
        <color theme="2" tint="-9.9978637043366805E-2"/>
      </top>
      <bottom/>
      <diagonal/>
    </border>
    <border>
      <left style="thick">
        <color theme="1"/>
      </left>
      <right style="hair">
        <color theme="2" tint="-9.9978637043366805E-2"/>
      </right>
      <top style="hair">
        <color theme="2" tint="-9.9978637043366805E-2"/>
      </top>
      <bottom style="thick">
        <color theme="1"/>
      </bottom>
      <diagonal/>
    </border>
    <border>
      <left style="hair">
        <color theme="2" tint="-9.9978637043366805E-2"/>
      </left>
      <right style="hair">
        <color theme="2" tint="-9.9978637043366805E-2"/>
      </right>
      <top style="hair">
        <color theme="2" tint="-9.9978637043366805E-2"/>
      </top>
      <bottom style="thick">
        <color theme="1"/>
      </bottom>
      <diagonal/>
    </border>
    <border>
      <left style="hair">
        <color theme="2" tint="-9.9978637043366805E-2"/>
      </left>
      <right style="hair">
        <color theme="2" tint="-9.9978637043366805E-2"/>
      </right>
      <top/>
      <bottom style="thick">
        <color theme="1"/>
      </bottom>
      <diagonal/>
    </border>
    <border>
      <left style="hair">
        <color theme="2" tint="-9.9978637043366805E-2"/>
      </left>
      <right/>
      <top/>
      <bottom style="thick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</borders>
  <cellStyleXfs count="2">
    <xf numFmtId="0" fontId="0" fillId="0" borderId="0"/>
    <xf numFmtId="0" fontId="3" fillId="0" borderId="0"/>
  </cellStyleXfs>
  <cellXfs count="410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quotePrefix="1"/>
    <xf numFmtId="1" fontId="0" fillId="0" borderId="0" xfId="0" applyNumberFormat="1"/>
    <xf numFmtId="0" fontId="0" fillId="0" borderId="1" xfId="0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0" xfId="0" applyFont="1"/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/>
    <xf numFmtId="0" fontId="7" fillId="0" borderId="7" xfId="0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center" vertical="center"/>
    </xf>
    <xf numFmtId="0" fontId="9" fillId="0" borderId="0" xfId="0" applyFont="1" applyBorder="1"/>
    <xf numFmtId="0" fontId="9" fillId="0" borderId="25" xfId="0" applyFont="1" applyBorder="1"/>
    <xf numFmtId="0" fontId="9" fillId="0" borderId="24" xfId="0" applyFont="1" applyBorder="1"/>
    <xf numFmtId="0" fontId="9" fillId="0" borderId="0" xfId="0" applyFont="1" applyBorder="1" applyAlignment="1"/>
    <xf numFmtId="0" fontId="11" fillId="0" borderId="0" xfId="0" applyFont="1" applyBorder="1" applyAlignment="1"/>
    <xf numFmtId="0" fontId="13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 vertical="center"/>
    </xf>
    <xf numFmtId="1" fontId="14" fillId="2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9" fillId="2" borderId="0" xfId="0" applyFont="1" applyFill="1" applyBorder="1"/>
    <xf numFmtId="0" fontId="8" fillId="0" borderId="0" xfId="0" applyFont="1" applyBorder="1" applyAlignment="1"/>
    <xf numFmtId="0" fontId="10" fillId="0" borderId="0" xfId="0" applyFont="1" applyBorder="1"/>
    <xf numFmtId="0" fontId="9" fillId="0" borderId="23" xfId="0" applyFont="1" applyBorder="1"/>
    <xf numFmtId="0" fontId="9" fillId="0" borderId="26" xfId="0" applyFont="1" applyBorder="1"/>
    <xf numFmtId="0" fontId="9" fillId="0" borderId="27" xfId="0" applyFont="1" applyBorder="1"/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/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5" xfId="0" applyFont="1" applyBorder="1"/>
    <xf numFmtId="0" fontId="5" fillId="0" borderId="3" xfId="0" applyFont="1" applyBorder="1"/>
    <xf numFmtId="0" fontId="5" fillId="0" borderId="9" xfId="0" applyFont="1" applyBorder="1"/>
    <xf numFmtId="0" fontId="5" fillId="2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33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25" xfId="0" applyFont="1" applyBorder="1"/>
    <xf numFmtId="1" fontId="5" fillId="0" borderId="9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4" fillId="0" borderId="6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49" fontId="5" fillId="0" borderId="71" xfId="0" applyNumberFormat="1" applyFont="1" applyBorder="1" applyAlignment="1">
      <alignment horizontal="center" vertical="center"/>
    </xf>
    <xf numFmtId="0" fontId="17" fillId="0" borderId="32" xfId="0" applyFont="1" applyBorder="1" applyAlignment="1">
      <alignment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65" xfId="0" applyFont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0" fontId="21" fillId="2" borderId="10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0" fontId="16" fillId="0" borderId="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1" fillId="0" borderId="65" xfId="0" applyFont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71" xfId="0" applyNumberFormat="1" applyFont="1" applyBorder="1" applyAlignment="1">
      <alignment horizontal="center" vertical="center"/>
    </xf>
    <xf numFmtId="0" fontId="5" fillId="0" borderId="75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17" fillId="0" borderId="48" xfId="0" applyFont="1" applyBorder="1" applyAlignment="1">
      <alignment vertical="center"/>
    </xf>
    <xf numFmtId="0" fontId="5" fillId="0" borderId="12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42" xfId="0" applyNumberFormat="1" applyFont="1" applyBorder="1" applyAlignment="1">
      <alignment horizontal="center" vertical="center"/>
    </xf>
    <xf numFmtId="0" fontId="5" fillId="0" borderId="68" xfId="0" applyNumberFormat="1" applyFont="1" applyBorder="1" applyAlignment="1">
      <alignment horizontal="center" vertical="center"/>
    </xf>
    <xf numFmtId="0" fontId="5" fillId="0" borderId="20" xfId="0" applyNumberFormat="1" applyFont="1" applyBorder="1" applyAlignment="1">
      <alignment horizontal="center" vertical="center"/>
    </xf>
    <xf numFmtId="0" fontId="5" fillId="0" borderId="13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0" fillId="0" borderId="1" xfId="0" applyBorder="1"/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2" fillId="0" borderId="8" xfId="0" applyFont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5" fillId="0" borderId="0" xfId="0" applyFont="1" applyBorder="1" applyAlignment="1"/>
    <xf numFmtId="0" fontId="9" fillId="0" borderId="9" xfId="0" applyFont="1" applyBorder="1" applyAlignment="1">
      <alignment horizontal="center" vertical="center"/>
    </xf>
    <xf numFmtId="0" fontId="0" fillId="0" borderId="0" xfId="0" applyBorder="1" applyAlignment="1"/>
    <xf numFmtId="0" fontId="7" fillId="0" borderId="80" xfId="0" applyFont="1" applyBorder="1" applyAlignment="1">
      <alignment horizontal="center" vertical="center"/>
    </xf>
    <xf numFmtId="0" fontId="7" fillId="0" borderId="89" xfId="0" applyFont="1" applyBorder="1" applyAlignment="1">
      <alignment horizontal="center" vertical="center"/>
    </xf>
    <xf numFmtId="0" fontId="7" fillId="0" borderId="95" xfId="0" applyFont="1" applyBorder="1" applyAlignment="1">
      <alignment horizontal="center" vertical="center"/>
    </xf>
    <xf numFmtId="0" fontId="7" fillId="0" borderId="9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0" borderId="0" xfId="0" applyFont="1"/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1" fontId="7" fillId="0" borderId="0" xfId="0" applyNumberFormat="1" applyFont="1" applyBorder="1" applyAlignment="1">
      <alignment horizontal="center" vertical="center"/>
    </xf>
    <xf numFmtId="0" fontId="23" fillId="0" borderId="91" xfId="0" applyFont="1" applyBorder="1"/>
    <xf numFmtId="0" fontId="23" fillId="0" borderId="92" xfId="0" applyFont="1" applyBorder="1"/>
    <xf numFmtId="0" fontId="23" fillId="0" borderId="93" xfId="0" applyFont="1" applyBorder="1"/>
    <xf numFmtId="0" fontId="23" fillId="0" borderId="94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23" fillId="0" borderId="93" xfId="0" applyFont="1" applyBorder="1" applyAlignment="1">
      <alignment horizontal="center" vertical="center"/>
    </xf>
    <xf numFmtId="0" fontId="9" fillId="0" borderId="24" xfId="0" applyFont="1" applyBorder="1" applyAlignment="1"/>
    <xf numFmtId="0" fontId="9" fillId="0" borderId="25" xfId="0" applyFont="1" applyBorder="1" applyAlignment="1"/>
    <xf numFmtId="0" fontId="9" fillId="0" borderId="26" xfId="0" applyFont="1" applyBorder="1" applyAlignment="1"/>
    <xf numFmtId="0" fontId="9" fillId="0" borderId="27" xfId="0" applyFont="1" applyBorder="1" applyAlignment="1"/>
    <xf numFmtId="0" fontId="9" fillId="0" borderId="28" xfId="0" applyFont="1" applyBorder="1" applyAlignment="1"/>
    <xf numFmtId="0" fontId="25" fillId="0" borderId="85" xfId="0" applyFont="1" applyBorder="1"/>
    <xf numFmtId="0" fontId="25" fillId="0" borderId="86" xfId="0" applyFont="1" applyBorder="1" applyAlignment="1">
      <alignment horizontal="center" vertical="center"/>
    </xf>
    <xf numFmtId="0" fontId="23" fillId="0" borderId="95" xfId="0" applyFont="1" applyBorder="1" applyAlignment="1">
      <alignment horizontal="center" vertical="center"/>
    </xf>
    <xf numFmtId="0" fontId="23" fillId="0" borderId="89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9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5" borderId="97" xfId="0" applyFont="1" applyFill="1" applyBorder="1" applyAlignment="1">
      <alignment horizontal="center" vertical="center"/>
    </xf>
    <xf numFmtId="0" fontId="23" fillId="5" borderId="81" xfId="0" applyFont="1" applyFill="1" applyBorder="1" applyAlignment="1">
      <alignment horizontal="center" vertical="center"/>
    </xf>
    <xf numFmtId="0" fontId="23" fillId="2" borderId="82" xfId="0" applyFont="1" applyFill="1" applyBorder="1" applyAlignment="1">
      <alignment horizontal="center" vertical="center"/>
    </xf>
    <xf numFmtId="0" fontId="23" fillId="0" borderId="77" xfId="0" applyFont="1" applyBorder="1" applyAlignment="1">
      <alignment horizontal="center" vertical="center"/>
    </xf>
    <xf numFmtId="0" fontId="23" fillId="0" borderId="98" xfId="0" applyFont="1" applyBorder="1" applyAlignment="1">
      <alignment horizontal="center" vertical="center"/>
    </xf>
    <xf numFmtId="0" fontId="23" fillId="4" borderId="99" xfId="0" applyFont="1" applyFill="1" applyBorder="1" applyAlignment="1">
      <alignment horizontal="center" vertical="center"/>
    </xf>
    <xf numFmtId="0" fontId="23" fillId="4" borderId="78" xfId="0" applyFont="1" applyFill="1" applyBorder="1" applyAlignment="1">
      <alignment horizontal="center" vertical="center"/>
    </xf>
    <xf numFmtId="0" fontId="23" fillId="4" borderId="81" xfId="0" applyFont="1" applyFill="1" applyBorder="1" applyAlignment="1">
      <alignment horizontal="center" vertical="center"/>
    </xf>
    <xf numFmtId="0" fontId="23" fillId="2" borderId="79" xfId="0" applyFont="1" applyFill="1" applyBorder="1" applyAlignment="1">
      <alignment horizontal="center" vertical="center"/>
    </xf>
    <xf numFmtId="0" fontId="23" fillId="2" borderId="77" xfId="0" applyFont="1" applyFill="1" applyBorder="1" applyAlignment="1">
      <alignment horizontal="center" vertical="center"/>
    </xf>
    <xf numFmtId="0" fontId="23" fillId="0" borderId="100" xfId="0" applyFont="1" applyBorder="1" applyAlignment="1">
      <alignment horizontal="center" vertical="center"/>
    </xf>
    <xf numFmtId="0" fontId="23" fillId="0" borderId="83" xfId="0" applyFont="1" applyBorder="1" applyAlignment="1">
      <alignment horizontal="center" vertical="center"/>
    </xf>
    <xf numFmtId="0" fontId="23" fillId="5" borderId="78" xfId="0" applyFont="1" applyFill="1" applyBorder="1" applyAlignment="1">
      <alignment horizontal="center" vertical="center"/>
    </xf>
    <xf numFmtId="0" fontId="23" fillId="0" borderId="79" xfId="0" applyFont="1" applyBorder="1" applyAlignment="1">
      <alignment horizontal="center" vertical="center"/>
    </xf>
    <xf numFmtId="0" fontId="23" fillId="0" borderId="101" xfId="0" applyFont="1" applyBorder="1" applyAlignment="1">
      <alignment horizontal="center" vertical="center"/>
    </xf>
    <xf numFmtId="0" fontId="23" fillId="0" borderId="82" xfId="0" applyFont="1" applyBorder="1" applyAlignment="1">
      <alignment horizontal="center" vertical="center"/>
    </xf>
    <xf numFmtId="0" fontId="23" fillId="0" borderId="102" xfId="0" applyFont="1" applyBorder="1" applyAlignment="1">
      <alignment horizontal="center" vertical="center"/>
    </xf>
    <xf numFmtId="0" fontId="23" fillId="0" borderId="88" xfId="0" applyFont="1" applyBorder="1" applyAlignment="1">
      <alignment horizontal="center" vertical="center"/>
    </xf>
    <xf numFmtId="0" fontId="23" fillId="0" borderId="103" xfId="0" applyFont="1" applyBorder="1" applyAlignment="1">
      <alignment horizontal="center" vertical="center"/>
    </xf>
    <xf numFmtId="0" fontId="23" fillId="0" borderId="104" xfId="0" applyFont="1" applyBorder="1" applyAlignment="1">
      <alignment horizontal="center" vertical="center"/>
    </xf>
    <xf numFmtId="0" fontId="23" fillId="0" borderId="105" xfId="0" applyFont="1" applyBorder="1" applyAlignment="1">
      <alignment horizontal="center" vertical="center"/>
    </xf>
    <xf numFmtId="0" fontId="23" fillId="2" borderId="106" xfId="0" applyFont="1" applyFill="1" applyBorder="1" applyAlignment="1">
      <alignment horizontal="center" vertical="center"/>
    </xf>
    <xf numFmtId="0" fontId="23" fillId="4" borderId="107" xfId="0" applyFont="1" applyFill="1" applyBorder="1" applyAlignment="1">
      <alignment horizontal="center" vertical="center"/>
    </xf>
    <xf numFmtId="0" fontId="23" fillId="4" borderId="108" xfId="0" applyFont="1" applyFill="1" applyBorder="1" applyAlignment="1">
      <alignment horizontal="center" vertical="center"/>
    </xf>
    <xf numFmtId="0" fontId="25" fillId="0" borderId="90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3" fillId="0" borderId="9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7" fillId="0" borderId="35" xfId="0" applyFont="1" applyBorder="1" applyAlignment="1">
      <alignment horizontal="center" vertical="center"/>
    </xf>
    <xf numFmtId="0" fontId="17" fillId="0" borderId="72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71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 wrapText="1"/>
    </xf>
    <xf numFmtId="0" fontId="17" fillId="0" borderId="7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1" fillId="2" borderId="32" xfId="0" applyFont="1" applyFill="1" applyBorder="1" applyAlignment="1">
      <alignment horizontal="center" vertical="center"/>
    </xf>
    <xf numFmtId="0" fontId="21" fillId="2" borderId="33" xfId="0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9" fillId="2" borderId="30" xfId="0" applyFont="1" applyFill="1" applyBorder="1" applyAlignment="1">
      <alignment horizontal="center" vertical="center"/>
    </xf>
    <xf numFmtId="0" fontId="19" fillId="2" borderId="29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19" fillId="2" borderId="34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21" fillId="0" borderId="65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21" fillId="2" borderId="45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16" fillId="2" borderId="45" xfId="0" applyFont="1" applyFill="1" applyBorder="1" applyAlignment="1">
      <alignment horizontal="center" vertical="center"/>
    </xf>
    <xf numFmtId="0" fontId="21" fillId="2" borderId="73" xfId="0" applyFont="1" applyFill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0" fontId="17" fillId="0" borderId="76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21" fillId="0" borderId="66" xfId="0" applyFont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7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2" fillId="0" borderId="84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6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22" fillId="0" borderId="1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Normal!$N$10:$Y$10</c:f>
              <c:numCache>
                <c:formatCode>General</c:formatCode>
                <c:ptCount val="1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574181792"/>
        <c:axId val="-574181248"/>
      </c:barChart>
      <c:catAx>
        <c:axId val="-574181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574181248"/>
        <c:crosses val="autoZero"/>
        <c:auto val="1"/>
        <c:lblAlgn val="ctr"/>
        <c:lblOffset val="100"/>
        <c:noMultiLvlLbl val="0"/>
      </c:catAx>
      <c:valAx>
        <c:axId val="-57418124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574181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'TCT+CRS'!$N$109:$W$109</c:f>
              <c:numCache>
                <c:formatCode>General</c:formatCode>
                <c:ptCount val="10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411657600"/>
        <c:axId val="-411656512"/>
      </c:barChart>
      <c:catAx>
        <c:axId val="-411657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1656512"/>
        <c:crosses val="autoZero"/>
        <c:auto val="1"/>
        <c:lblAlgn val="ctr"/>
        <c:lblOffset val="100"/>
        <c:noMultiLvlLbl val="0"/>
      </c:catAx>
      <c:valAx>
        <c:axId val="-4116565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165760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'TCT+CRS'!$N$142:$V$142</c:f>
              <c:numCache>
                <c:formatCode>General</c:formatCode>
                <c:ptCount val="9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504117616"/>
        <c:axId val="-504120336"/>
      </c:barChart>
      <c:catAx>
        <c:axId val="-504117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504120336"/>
        <c:crosses val="autoZero"/>
        <c:auto val="1"/>
        <c:lblAlgn val="ctr"/>
        <c:lblOffset val="100"/>
        <c:noMultiLvlLbl val="0"/>
      </c:catAx>
      <c:valAx>
        <c:axId val="-5041203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50411761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'TCT+CRS, Orvertime'!$R$10:$AC$10</c:f>
              <c:numCache>
                <c:formatCode>General</c:formatCode>
                <c:ptCount val="1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504123056"/>
        <c:axId val="-504124144"/>
      </c:barChart>
      <c:catAx>
        <c:axId val="-504123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504124144"/>
        <c:crosses val="autoZero"/>
        <c:auto val="1"/>
        <c:lblAlgn val="ctr"/>
        <c:lblOffset val="100"/>
        <c:noMultiLvlLbl val="0"/>
      </c:catAx>
      <c:valAx>
        <c:axId val="-5041241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50412305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3200"/>
              <a:t>Total Cost Curve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698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'TCT+CRS, Orvertime'!$E$170:$E$173</c:f>
              <c:numCache>
                <c:formatCode>General</c:formatCode>
                <c:ptCount val="4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9</c:v>
                </c:pt>
              </c:numCache>
            </c:numRef>
          </c:xVal>
          <c:yVal>
            <c:numRef>
              <c:f>'TCT+CRS, Orvertime'!$F$170:$F$173</c:f>
              <c:numCache>
                <c:formatCode>General</c:formatCode>
                <c:ptCount val="4"/>
                <c:pt idx="0">
                  <c:v>4800</c:v>
                </c:pt>
                <c:pt idx="1">
                  <c:v>4527.8</c:v>
                </c:pt>
                <c:pt idx="2">
                  <c:v>4205.8</c:v>
                </c:pt>
                <c:pt idx="3">
                  <c:v>4287.8</c:v>
                </c:pt>
              </c:numCache>
            </c:numRef>
          </c:yVal>
          <c:smooth val="1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-504121968"/>
        <c:axId val="-504121424"/>
      </c:scatterChart>
      <c:valAx>
        <c:axId val="-504121968"/>
        <c:scaling>
          <c:orientation val="minMax"/>
          <c:min val="6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8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2800"/>
                  <a:t>Duration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8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504121424"/>
        <c:crosses val="autoZero"/>
        <c:crossBetween val="midCat"/>
        <c:majorUnit val="1"/>
      </c:valAx>
      <c:valAx>
        <c:axId val="-50412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/>
                  <a:t>Cost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5041219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 b="1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'TCT+CRS, Orvertime'!$R$43:$AC$43</c:f>
              <c:numCache>
                <c:formatCode>General</c:formatCode>
                <c:ptCount val="1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504119248"/>
        <c:axId val="-504116528"/>
      </c:barChart>
      <c:catAx>
        <c:axId val="-504119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504116528"/>
        <c:crosses val="autoZero"/>
        <c:auto val="1"/>
        <c:lblAlgn val="ctr"/>
        <c:lblOffset val="100"/>
        <c:noMultiLvlLbl val="0"/>
      </c:catAx>
      <c:valAx>
        <c:axId val="-5041165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50411924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'TCT+CRS, Orvertime'!$R$76:$AB$76</c:f>
              <c:numCache>
                <c:formatCode>General</c:formatCode>
                <c:ptCount val="11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504118160"/>
        <c:axId val="-504118704"/>
      </c:barChart>
      <c:catAx>
        <c:axId val="-5041181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504118704"/>
        <c:crosses val="autoZero"/>
        <c:auto val="1"/>
        <c:lblAlgn val="ctr"/>
        <c:lblOffset val="100"/>
        <c:noMultiLvlLbl val="0"/>
      </c:catAx>
      <c:valAx>
        <c:axId val="-504118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50411816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'TCT+CRS, Orvertime'!$R$109:$AA$109</c:f>
              <c:numCache>
                <c:formatCode>General</c:formatCode>
                <c:ptCount val="10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504113808"/>
        <c:axId val="-504111632"/>
      </c:barChart>
      <c:catAx>
        <c:axId val="-504113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504111632"/>
        <c:crosses val="autoZero"/>
        <c:auto val="1"/>
        <c:lblAlgn val="ctr"/>
        <c:lblOffset val="100"/>
        <c:noMultiLvlLbl val="0"/>
      </c:catAx>
      <c:valAx>
        <c:axId val="-5041116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504113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'TCT+CRS, Orvertime'!$R$142:$Z$142</c:f>
              <c:numCache>
                <c:formatCode>General</c:formatCode>
                <c:ptCount val="9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504112176"/>
        <c:axId val="-504126864"/>
      </c:barChart>
      <c:catAx>
        <c:axId val="-5041121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504126864"/>
        <c:crosses val="autoZero"/>
        <c:auto val="1"/>
        <c:lblAlgn val="ctr"/>
        <c:lblOffset val="100"/>
        <c:noMultiLvlLbl val="0"/>
      </c:catAx>
      <c:valAx>
        <c:axId val="-5041268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50411217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'TCT+CRS, Orvertime'!$R$10:$AC$10</c:f>
              <c:numCache>
                <c:formatCode>General</c:formatCode>
                <c:ptCount val="1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410685920"/>
        <c:axId val="-410693536"/>
      </c:barChart>
      <c:catAx>
        <c:axId val="-410685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0693536"/>
        <c:crosses val="autoZero"/>
        <c:auto val="1"/>
        <c:lblAlgn val="ctr"/>
        <c:lblOffset val="100"/>
        <c:noMultiLvlLbl val="0"/>
      </c:catAx>
      <c:valAx>
        <c:axId val="-4106935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/>
                  <a:t>Resources</a:t>
                </a:r>
              </a:p>
            </c:rich>
          </c:tx>
          <c:layout>
            <c:manualLayout>
              <c:xMode val="edge"/>
              <c:yMode val="edge"/>
              <c:x val="2.5009213882224723E-2"/>
              <c:y val="0.306059129078527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068592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Resource Loading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'TCT+CRS, Orvertime'!$R$10:$AC$10</c:f>
              <c:numCache>
                <c:formatCode>General</c:formatCode>
                <c:ptCount val="1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410690272"/>
        <c:axId val="-410686464"/>
      </c:barChart>
      <c:catAx>
        <c:axId val="-410690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/>
                  <a:t>Duration (days)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0686464"/>
        <c:crosses val="autoZero"/>
        <c:auto val="1"/>
        <c:lblAlgn val="ctr"/>
        <c:lblOffset val="100"/>
        <c:noMultiLvlLbl val="0"/>
      </c:catAx>
      <c:valAx>
        <c:axId val="-4106864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/>
                  <a:t>Resources</a:t>
                </a:r>
              </a:p>
            </c:rich>
          </c:tx>
          <c:layout>
            <c:manualLayout>
              <c:xMode val="edge"/>
              <c:yMode val="edge"/>
              <c:x val="2.5009213882224723E-2"/>
              <c:y val="0.306059129078527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069027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3200"/>
              <a:t>Total Cost Curve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698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Normal!$E$141:$E$144</c:f>
              <c:numCache>
                <c:formatCode>General</c:formatCode>
                <c:ptCount val="4"/>
                <c:pt idx="0">
                  <c:v>12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</c:numCache>
            </c:numRef>
          </c:xVal>
          <c:yVal>
            <c:numRef>
              <c:f>Normal!$F$141:$F$144</c:f>
              <c:numCache>
                <c:formatCode>General</c:formatCode>
                <c:ptCount val="4"/>
                <c:pt idx="0">
                  <c:v>4800</c:v>
                </c:pt>
                <c:pt idx="1">
                  <c:v>4375</c:v>
                </c:pt>
                <c:pt idx="2">
                  <c:v>4325</c:v>
                </c:pt>
                <c:pt idx="3">
                  <c:v>4475</c:v>
                </c:pt>
              </c:numCache>
            </c:numRef>
          </c:yVal>
          <c:smooth val="1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-574180704"/>
        <c:axId val="-574174720"/>
      </c:scatterChart>
      <c:valAx>
        <c:axId val="-574180704"/>
        <c:scaling>
          <c:orientation val="minMax"/>
          <c:min val="6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8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2800"/>
                  <a:t>Duration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8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574174720"/>
        <c:crosses val="autoZero"/>
        <c:crossBetween val="midCat"/>
        <c:majorUnit val="1"/>
      </c:valAx>
      <c:valAx>
        <c:axId val="-57417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/>
                  <a:t>Cost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574180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 b="1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/>
              <a:t>Resource Loading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network!$C$62:$N$62</c:f>
              <c:numCache>
                <c:formatCode>General</c:formatCode>
                <c:ptCount val="1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410685376"/>
        <c:axId val="-410684832"/>
      </c:barChart>
      <c:catAx>
        <c:axId val="-410685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/>
                  <a:t>Duration (days)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0684832"/>
        <c:crosses val="autoZero"/>
        <c:auto val="1"/>
        <c:lblAlgn val="ctr"/>
        <c:lblOffset val="100"/>
        <c:noMultiLvlLbl val="0"/>
      </c:catAx>
      <c:valAx>
        <c:axId val="-4106848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/>
                  <a:t>Resources</a:t>
                </a:r>
              </a:p>
            </c:rich>
          </c:tx>
          <c:layout>
            <c:manualLayout>
              <c:xMode val="edge"/>
              <c:yMode val="edge"/>
              <c:x val="2.5009213882224723E-2"/>
              <c:y val="0.306059129078527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068537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2000" b="1"/>
              <a:t>Total Cost Curve</a:t>
            </a:r>
          </a:p>
        </c:rich>
      </c:tx>
      <c:layout>
        <c:manualLayout>
          <c:xMode val="edge"/>
          <c:yMode val="edge"/>
          <c:x val="0.3363091451595252"/>
          <c:y val="1.44156524473218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TCT+CRS, Normal Case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31750" cap="rnd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dPt>
          <c:dPt>
            <c:idx val="2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31750" cap="rnd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dPt>
          <c:dPt>
            <c:idx val="3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31750" cap="rnd">
                <a:solidFill>
                  <a:schemeClr val="bg2">
                    <a:lumMod val="50000"/>
                  </a:schemeClr>
                </a:solidFill>
                <a:round/>
              </a:ln>
              <a:effectLst/>
            </c:spPr>
          </c:dPt>
          <c:dLbls>
            <c:dLbl>
              <c:idx val="1"/>
              <c:layout>
                <c:manualLayout>
                  <c:x val="1.8866171279837415E-2"/>
                  <c:y val="3.5558602643020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compersion!$E$13:$E$16</c:f>
              <c:numCache>
                <c:formatCode>General</c:formatCode>
                <c:ptCount val="4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9</c:v>
                </c:pt>
              </c:numCache>
            </c:numRef>
          </c:xVal>
          <c:yVal>
            <c:numRef>
              <c:f>compersion!$F$13:$F$16</c:f>
              <c:numCache>
                <c:formatCode>General</c:formatCode>
                <c:ptCount val="4"/>
                <c:pt idx="0">
                  <c:v>4800</c:v>
                </c:pt>
                <c:pt idx="1">
                  <c:v>4400</c:v>
                </c:pt>
                <c:pt idx="2">
                  <c:v>4075</c:v>
                </c:pt>
                <c:pt idx="3">
                  <c:v>4175</c:v>
                </c:pt>
              </c:numCache>
            </c:numRef>
          </c:yVal>
          <c:smooth val="1"/>
        </c:ser>
        <c:ser>
          <c:idx val="1"/>
          <c:order val="1"/>
          <c:tx>
            <c:v>TCT+CRS, using overtime</c:v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5055763033931662E-4"/>
                  <c:y val="3.3155994356329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4405205403582952E-2"/>
                  <c:y val="-7.4961378544745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888476493406264E-2"/>
                  <c:y val="-0.10379267798503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compersion!$E$20:$E$23</c:f>
              <c:numCache>
                <c:formatCode>General</c:formatCode>
                <c:ptCount val="4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9</c:v>
                </c:pt>
              </c:numCache>
            </c:numRef>
          </c:xVal>
          <c:yVal>
            <c:numRef>
              <c:f>compersion!$F$20:$F$23</c:f>
              <c:numCache>
                <c:formatCode>0.0</c:formatCode>
                <c:ptCount val="4"/>
                <c:pt idx="0">
                  <c:v>4800</c:v>
                </c:pt>
                <c:pt idx="1">
                  <c:v>4527.8</c:v>
                </c:pt>
                <c:pt idx="2">
                  <c:v>4205.8</c:v>
                </c:pt>
                <c:pt idx="3">
                  <c:v>4287.8</c:v>
                </c:pt>
              </c:numCache>
            </c:numRef>
          </c:yVal>
          <c:smooth val="1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-410684288"/>
        <c:axId val="-410692448"/>
      </c:scatterChart>
      <c:valAx>
        <c:axId val="-410684288"/>
        <c:scaling>
          <c:orientation val="minMax"/>
          <c:min val="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800" b="1"/>
                  <a:t>Duration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0692448"/>
        <c:crosses val="autoZero"/>
        <c:crossBetween val="midCat"/>
        <c:majorUnit val="1"/>
      </c:valAx>
      <c:valAx>
        <c:axId val="-41069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800" b="1"/>
                  <a:t>Cost</a:t>
                </a:r>
              </a:p>
            </c:rich>
          </c:tx>
          <c:layout>
            <c:manualLayout>
              <c:xMode val="edge"/>
              <c:yMode val="edge"/>
              <c:x val="5.2044610427137697E-3"/>
              <c:y val="0.434442846489221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0684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'Normal, Solver'!$N$10:$Y$10</c:f>
              <c:numCache>
                <c:formatCode>General</c:formatCode>
                <c:ptCount val="1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410687552"/>
        <c:axId val="-410679392"/>
      </c:barChart>
      <c:catAx>
        <c:axId val="-410687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0679392"/>
        <c:crosses val="autoZero"/>
        <c:auto val="1"/>
        <c:lblAlgn val="ctr"/>
        <c:lblOffset val="100"/>
        <c:noMultiLvlLbl val="0"/>
      </c:catAx>
      <c:valAx>
        <c:axId val="-41067939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0687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'Normal, Solver'!$N$44:$V$44</c:f>
              <c:numCache>
                <c:formatCode>General</c:formatCode>
                <c:ptCount val="9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410681024"/>
        <c:axId val="-410682656"/>
      </c:barChart>
      <c:catAx>
        <c:axId val="-410681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0682656"/>
        <c:crosses val="autoZero"/>
        <c:auto val="1"/>
        <c:lblAlgn val="ctr"/>
        <c:lblOffset val="100"/>
        <c:noMultiLvlLbl val="0"/>
      </c:catAx>
      <c:valAx>
        <c:axId val="-4106826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0681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'TCT+CRS, Solver'!$N$10:$Y$10</c:f>
              <c:numCache>
                <c:formatCode>General</c:formatCode>
                <c:ptCount val="1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410688640"/>
        <c:axId val="-410689728"/>
      </c:barChart>
      <c:catAx>
        <c:axId val="-410688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0689728"/>
        <c:crosses val="autoZero"/>
        <c:auto val="1"/>
        <c:lblAlgn val="ctr"/>
        <c:lblOffset val="100"/>
        <c:noMultiLvlLbl val="0"/>
      </c:catAx>
      <c:valAx>
        <c:axId val="-4106897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0688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'TCT+CRS, Solver'!$N$43:$Y$43</c:f>
              <c:numCache>
                <c:formatCode>General</c:formatCode>
                <c:ptCount val="1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410687008"/>
        <c:axId val="-409366128"/>
      </c:barChart>
      <c:catAx>
        <c:axId val="-410687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09366128"/>
        <c:crosses val="autoZero"/>
        <c:auto val="1"/>
        <c:lblAlgn val="ctr"/>
        <c:lblOffset val="100"/>
        <c:noMultiLvlLbl val="0"/>
      </c:catAx>
      <c:valAx>
        <c:axId val="-4093661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06870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'TCT+CRS, Solver'!$N$76:$W$76</c:f>
              <c:numCache>
                <c:formatCode>General</c:formatCode>
                <c:ptCount val="10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409372112"/>
        <c:axId val="-409378640"/>
      </c:barChart>
      <c:catAx>
        <c:axId val="-4093721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09378640"/>
        <c:crosses val="autoZero"/>
        <c:auto val="1"/>
        <c:lblAlgn val="ctr"/>
        <c:lblOffset val="100"/>
        <c:noMultiLvlLbl val="0"/>
      </c:catAx>
      <c:valAx>
        <c:axId val="-40937864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093721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'TCT+CRS+Ovt, Solver'!$R$10:$AC$10</c:f>
              <c:numCache>
                <c:formatCode>General</c:formatCode>
                <c:ptCount val="1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409380816"/>
        <c:axId val="-409368848"/>
      </c:barChart>
      <c:catAx>
        <c:axId val="-409380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09368848"/>
        <c:crosses val="autoZero"/>
        <c:auto val="1"/>
        <c:lblAlgn val="ctr"/>
        <c:lblOffset val="100"/>
        <c:noMultiLvlLbl val="0"/>
      </c:catAx>
      <c:valAx>
        <c:axId val="-40936884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0938081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'TCT+CRS+Ovt, Solver'!$R$43:$AC$43</c:f>
              <c:numCache>
                <c:formatCode>General</c:formatCode>
                <c:ptCount val="1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409380272"/>
        <c:axId val="-409379184"/>
      </c:barChart>
      <c:catAx>
        <c:axId val="-409380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09379184"/>
        <c:crosses val="autoZero"/>
        <c:auto val="1"/>
        <c:lblAlgn val="ctr"/>
        <c:lblOffset val="100"/>
        <c:noMultiLvlLbl val="0"/>
      </c:catAx>
      <c:valAx>
        <c:axId val="-409379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0938027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'TCT+CRS+Ovt, Solver'!$R$76:$AB$76</c:f>
              <c:numCache>
                <c:formatCode>General</c:formatCode>
                <c:ptCount val="11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409367760"/>
        <c:axId val="-409377008"/>
      </c:barChart>
      <c:catAx>
        <c:axId val="-4093677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09377008"/>
        <c:crosses val="autoZero"/>
        <c:auto val="1"/>
        <c:lblAlgn val="ctr"/>
        <c:lblOffset val="100"/>
        <c:noMultiLvlLbl val="0"/>
      </c:catAx>
      <c:valAx>
        <c:axId val="-4093770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0936776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Normal!$N$44:$V$44</c:f>
              <c:numCache>
                <c:formatCode>General</c:formatCode>
                <c:ptCount val="9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574172544"/>
        <c:axId val="-574178528"/>
      </c:barChart>
      <c:catAx>
        <c:axId val="-5741725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574178528"/>
        <c:crosses val="autoZero"/>
        <c:auto val="1"/>
        <c:lblAlgn val="ctr"/>
        <c:lblOffset val="100"/>
        <c:noMultiLvlLbl val="0"/>
      </c:catAx>
      <c:valAx>
        <c:axId val="-5741785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574172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Normal!$N$79:$U$79</c:f>
              <c:numCache>
                <c:formatCode>General</c:formatCode>
                <c:ptCount val="8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411646720"/>
        <c:axId val="-411659776"/>
      </c:barChart>
      <c:catAx>
        <c:axId val="-4116467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1659776"/>
        <c:crosses val="autoZero"/>
        <c:auto val="1"/>
        <c:lblAlgn val="ctr"/>
        <c:lblOffset val="100"/>
        <c:noMultiLvlLbl val="0"/>
      </c:catAx>
      <c:valAx>
        <c:axId val="-4116597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1646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Normal!$N$113:$T$113</c:f>
              <c:numCache>
                <c:formatCode>General</c:formatCode>
                <c:ptCount val="7"/>
                <c:pt idx="0">
                  <c:v>5</c:v>
                </c:pt>
                <c:pt idx="1">
                  <c:v>7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411650528"/>
        <c:axId val="-411655424"/>
      </c:barChart>
      <c:catAx>
        <c:axId val="-411650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1655424"/>
        <c:crosses val="autoZero"/>
        <c:auto val="1"/>
        <c:lblAlgn val="ctr"/>
        <c:lblOffset val="100"/>
        <c:noMultiLvlLbl val="0"/>
      </c:catAx>
      <c:valAx>
        <c:axId val="-41165542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165052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'TCT+CRS'!$N$10:$Y$10</c:f>
              <c:numCache>
                <c:formatCode>General</c:formatCode>
                <c:ptCount val="1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411659232"/>
        <c:axId val="-411654336"/>
      </c:barChart>
      <c:catAx>
        <c:axId val="-411659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1654336"/>
        <c:crosses val="autoZero"/>
        <c:auto val="1"/>
        <c:lblAlgn val="ctr"/>
        <c:lblOffset val="100"/>
        <c:noMultiLvlLbl val="0"/>
      </c:catAx>
      <c:valAx>
        <c:axId val="-4116543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1659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1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3200"/>
              <a:t>Total Cost Curve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1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698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'TCT+CRS'!$E$170:$E$173</c:f>
              <c:numCache>
                <c:formatCode>General</c:formatCode>
                <c:ptCount val="4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9</c:v>
                </c:pt>
              </c:numCache>
            </c:numRef>
          </c:xVal>
          <c:yVal>
            <c:numRef>
              <c:f>'TCT+CRS'!$F$170:$F$173</c:f>
              <c:numCache>
                <c:formatCode>General</c:formatCode>
                <c:ptCount val="4"/>
                <c:pt idx="0">
                  <c:v>4800</c:v>
                </c:pt>
                <c:pt idx="1">
                  <c:v>4400</c:v>
                </c:pt>
                <c:pt idx="2">
                  <c:v>4075</c:v>
                </c:pt>
                <c:pt idx="3">
                  <c:v>4175</c:v>
                </c:pt>
              </c:numCache>
            </c:numRef>
          </c:yVal>
          <c:smooth val="1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-411660864"/>
        <c:axId val="-411646176"/>
      </c:scatterChart>
      <c:valAx>
        <c:axId val="-411660864"/>
        <c:scaling>
          <c:orientation val="minMax"/>
          <c:min val="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8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2800"/>
                  <a:t>Duration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8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1646176"/>
        <c:crosses val="autoZero"/>
        <c:crossBetween val="midCat"/>
        <c:majorUnit val="1"/>
      </c:valAx>
      <c:valAx>
        <c:axId val="-41164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/>
                  <a:t>Cost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1660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 b="1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'TCT+CRS'!$N$43:$Y$43</c:f>
              <c:numCache>
                <c:formatCode>General</c:formatCode>
                <c:ptCount val="1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411653248"/>
        <c:axId val="-411649440"/>
      </c:barChart>
      <c:catAx>
        <c:axId val="-411653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1649440"/>
        <c:crosses val="autoZero"/>
        <c:auto val="1"/>
        <c:lblAlgn val="ctr"/>
        <c:lblOffset val="100"/>
        <c:noMultiLvlLbl val="0"/>
      </c:catAx>
      <c:valAx>
        <c:axId val="-41164944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165324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Resource Loading Chart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'TCT+CRS'!$N$76:$X$76</c:f>
              <c:numCache>
                <c:formatCode>General</c:formatCode>
                <c:ptCount val="11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"/>
        <c:axId val="-411658688"/>
        <c:axId val="-411652704"/>
      </c:barChart>
      <c:catAx>
        <c:axId val="-411658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Duration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1652704"/>
        <c:crosses val="autoZero"/>
        <c:auto val="1"/>
        <c:lblAlgn val="ctr"/>
        <c:lblOffset val="100"/>
        <c:noMultiLvlLbl val="0"/>
      </c:catAx>
      <c:valAx>
        <c:axId val="-411652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Resources</a:t>
                </a:r>
              </a:p>
            </c:rich>
          </c:tx>
          <c:layout>
            <c:manualLayout>
              <c:xMode val="edge"/>
              <c:yMode val="edge"/>
              <c:x val="1.1009076246605175E-2"/>
              <c:y val="0.376802460576457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1165868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91612</xdr:colOff>
      <xdr:row>10</xdr:row>
      <xdr:rowOff>68770</xdr:rowOff>
    </xdr:from>
    <xdr:to>
      <xdr:col>30</xdr:col>
      <xdr:colOff>269875</xdr:colOff>
      <xdr:row>20</xdr:row>
      <xdr:rowOff>222878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222250</xdr:colOff>
      <xdr:row>14</xdr:row>
      <xdr:rowOff>285750</xdr:rowOff>
    </xdr:from>
    <xdr:to>
      <xdr:col>30</xdr:col>
      <xdr:colOff>206375</xdr:colOff>
      <xdr:row>15</xdr:row>
      <xdr:rowOff>0</xdr:rowOff>
    </xdr:to>
    <xdr:cxnSp macro="">
      <xdr:nvCxnSpPr>
        <xdr:cNvPr id="3" name="Straight Arrow Connector 2"/>
        <xdr:cNvCxnSpPr/>
      </xdr:nvCxnSpPr>
      <xdr:spPr>
        <a:xfrm>
          <a:off x="13208000" y="5619750"/>
          <a:ext cx="4746625" cy="15875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14942</xdr:colOff>
      <xdr:row>25</xdr:row>
      <xdr:rowOff>89647</xdr:rowOff>
    </xdr:from>
    <xdr:to>
      <xdr:col>20</xdr:col>
      <xdr:colOff>0</xdr:colOff>
      <xdr:row>25</xdr:row>
      <xdr:rowOff>99392</xdr:rowOff>
    </xdr:to>
    <xdr:cxnSp macro="">
      <xdr:nvCxnSpPr>
        <xdr:cNvPr id="5" name="Straight Arrow Connector 4"/>
        <xdr:cNvCxnSpPr/>
      </xdr:nvCxnSpPr>
      <xdr:spPr>
        <a:xfrm>
          <a:off x="18391842" y="8262097"/>
          <a:ext cx="632758" cy="9745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313765</xdr:colOff>
      <xdr:row>31</xdr:row>
      <xdr:rowOff>97118</xdr:rowOff>
    </xdr:from>
    <xdr:to>
      <xdr:col>19</xdr:col>
      <xdr:colOff>320261</xdr:colOff>
      <xdr:row>31</xdr:row>
      <xdr:rowOff>104913</xdr:rowOff>
    </xdr:to>
    <xdr:cxnSp macro="">
      <xdr:nvCxnSpPr>
        <xdr:cNvPr id="6" name="Straight Arrow Connector 5"/>
        <xdr:cNvCxnSpPr/>
      </xdr:nvCxnSpPr>
      <xdr:spPr>
        <a:xfrm>
          <a:off x="18366815" y="9818968"/>
          <a:ext cx="654196" cy="779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25</xdr:row>
      <xdr:rowOff>82176</xdr:rowOff>
    </xdr:from>
    <xdr:to>
      <xdr:col>25</xdr:col>
      <xdr:colOff>40342</xdr:colOff>
      <xdr:row>28</xdr:row>
      <xdr:rowOff>65028</xdr:rowOff>
    </xdr:to>
    <xdr:cxnSp macro="">
      <xdr:nvCxnSpPr>
        <xdr:cNvPr id="7" name="Straight Arrow Connector 6"/>
        <xdr:cNvCxnSpPr/>
      </xdr:nvCxnSpPr>
      <xdr:spPr>
        <a:xfrm>
          <a:off x="19996150" y="8254626"/>
          <a:ext cx="688042" cy="80835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14941</xdr:colOff>
      <xdr:row>28</xdr:row>
      <xdr:rowOff>110434</xdr:rowOff>
    </xdr:from>
    <xdr:to>
      <xdr:col>24</xdr:col>
      <xdr:colOff>358913</xdr:colOff>
      <xdr:row>31</xdr:row>
      <xdr:rowOff>119531</xdr:rowOff>
    </xdr:to>
    <xdr:cxnSp macro="">
      <xdr:nvCxnSpPr>
        <xdr:cNvPr id="8" name="Straight Arrow Connector 7"/>
        <xdr:cNvCxnSpPr/>
      </xdr:nvCxnSpPr>
      <xdr:spPr>
        <a:xfrm flipV="1">
          <a:off x="16166028" y="9663043"/>
          <a:ext cx="716689" cy="92018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158750</xdr:colOff>
      <xdr:row>144</xdr:row>
      <xdr:rowOff>158750</xdr:rowOff>
    </xdr:from>
    <xdr:to>
      <xdr:col>17</xdr:col>
      <xdr:colOff>158750</xdr:colOff>
      <xdr:row>166</xdr:row>
      <xdr:rowOff>15875</xdr:rowOff>
    </xdr:to>
    <xdr:graphicFrame macro="">
      <xdr:nvGraphicFramePr>
        <xdr:cNvPr id="33" name="Chart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91612</xdr:colOff>
      <xdr:row>44</xdr:row>
      <xdr:rowOff>68770</xdr:rowOff>
    </xdr:from>
    <xdr:to>
      <xdr:col>30</xdr:col>
      <xdr:colOff>269875</xdr:colOff>
      <xdr:row>54</xdr:row>
      <xdr:rowOff>222878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222250</xdr:colOff>
      <xdr:row>48</xdr:row>
      <xdr:rowOff>285750</xdr:rowOff>
    </xdr:from>
    <xdr:to>
      <xdr:col>30</xdr:col>
      <xdr:colOff>206375</xdr:colOff>
      <xdr:row>49</xdr:row>
      <xdr:rowOff>0</xdr:rowOff>
    </xdr:to>
    <xdr:cxnSp macro="">
      <xdr:nvCxnSpPr>
        <xdr:cNvPr id="38" name="Straight Arrow Connector 37"/>
        <xdr:cNvCxnSpPr/>
      </xdr:nvCxnSpPr>
      <xdr:spPr>
        <a:xfrm>
          <a:off x="13208000" y="5619750"/>
          <a:ext cx="4746625" cy="15875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14942</xdr:colOff>
      <xdr:row>59</xdr:row>
      <xdr:rowOff>89647</xdr:rowOff>
    </xdr:from>
    <xdr:to>
      <xdr:col>20</xdr:col>
      <xdr:colOff>0</xdr:colOff>
      <xdr:row>59</xdr:row>
      <xdr:rowOff>99392</xdr:rowOff>
    </xdr:to>
    <xdr:cxnSp macro="">
      <xdr:nvCxnSpPr>
        <xdr:cNvPr id="39" name="Straight Arrow Connector 38"/>
        <xdr:cNvCxnSpPr/>
      </xdr:nvCxnSpPr>
      <xdr:spPr>
        <a:xfrm>
          <a:off x="13953192" y="8678022"/>
          <a:ext cx="620058" cy="974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313765</xdr:colOff>
      <xdr:row>65</xdr:row>
      <xdr:rowOff>97118</xdr:rowOff>
    </xdr:from>
    <xdr:to>
      <xdr:col>19</xdr:col>
      <xdr:colOff>320261</xdr:colOff>
      <xdr:row>65</xdr:row>
      <xdr:rowOff>104913</xdr:rowOff>
    </xdr:to>
    <xdr:cxnSp macro="">
      <xdr:nvCxnSpPr>
        <xdr:cNvPr id="40" name="Straight Arrow Connector 39"/>
        <xdr:cNvCxnSpPr/>
      </xdr:nvCxnSpPr>
      <xdr:spPr>
        <a:xfrm>
          <a:off x="13934515" y="10495243"/>
          <a:ext cx="641496" cy="779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59</xdr:row>
      <xdr:rowOff>82176</xdr:rowOff>
    </xdr:from>
    <xdr:to>
      <xdr:col>25</xdr:col>
      <xdr:colOff>40342</xdr:colOff>
      <xdr:row>62</xdr:row>
      <xdr:rowOff>65028</xdr:rowOff>
    </xdr:to>
    <xdr:cxnSp macro="">
      <xdr:nvCxnSpPr>
        <xdr:cNvPr id="41" name="Straight Arrow Connector 40"/>
        <xdr:cNvCxnSpPr/>
      </xdr:nvCxnSpPr>
      <xdr:spPr>
        <a:xfrm>
          <a:off x="15525750" y="8670551"/>
          <a:ext cx="675342" cy="887727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14941</xdr:colOff>
      <xdr:row>62</xdr:row>
      <xdr:rowOff>138044</xdr:rowOff>
    </xdr:from>
    <xdr:to>
      <xdr:col>25</xdr:col>
      <xdr:colOff>0</xdr:colOff>
      <xdr:row>65</xdr:row>
      <xdr:rowOff>119531</xdr:rowOff>
    </xdr:to>
    <xdr:cxnSp macro="">
      <xdr:nvCxnSpPr>
        <xdr:cNvPr id="42" name="Straight Arrow Connector 41"/>
        <xdr:cNvCxnSpPr/>
      </xdr:nvCxnSpPr>
      <xdr:spPr>
        <a:xfrm flipV="1">
          <a:off x="16166028" y="20913587"/>
          <a:ext cx="730494" cy="89257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91612</xdr:colOff>
      <xdr:row>79</xdr:row>
      <xdr:rowOff>68770</xdr:rowOff>
    </xdr:from>
    <xdr:to>
      <xdr:col>30</xdr:col>
      <xdr:colOff>269875</xdr:colOff>
      <xdr:row>89</xdr:row>
      <xdr:rowOff>222878</xdr:rowOff>
    </xdr:to>
    <xdr:graphicFrame macro="">
      <xdr:nvGraphicFramePr>
        <xdr:cNvPr id="43" name="Chart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222250</xdr:colOff>
      <xdr:row>83</xdr:row>
      <xdr:rowOff>285750</xdr:rowOff>
    </xdr:from>
    <xdr:to>
      <xdr:col>30</xdr:col>
      <xdr:colOff>206375</xdr:colOff>
      <xdr:row>84</xdr:row>
      <xdr:rowOff>0</xdr:rowOff>
    </xdr:to>
    <xdr:cxnSp macro="">
      <xdr:nvCxnSpPr>
        <xdr:cNvPr id="44" name="Straight Arrow Connector 43"/>
        <xdr:cNvCxnSpPr/>
      </xdr:nvCxnSpPr>
      <xdr:spPr>
        <a:xfrm>
          <a:off x="13208000" y="16795750"/>
          <a:ext cx="4746625" cy="15875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14942</xdr:colOff>
      <xdr:row>94</xdr:row>
      <xdr:rowOff>89647</xdr:rowOff>
    </xdr:from>
    <xdr:to>
      <xdr:col>20</xdr:col>
      <xdr:colOff>0</xdr:colOff>
      <xdr:row>94</xdr:row>
      <xdr:rowOff>99392</xdr:rowOff>
    </xdr:to>
    <xdr:cxnSp macro="">
      <xdr:nvCxnSpPr>
        <xdr:cNvPr id="45" name="Straight Arrow Connector 44"/>
        <xdr:cNvCxnSpPr/>
      </xdr:nvCxnSpPr>
      <xdr:spPr>
        <a:xfrm>
          <a:off x="13953192" y="19854022"/>
          <a:ext cx="620058" cy="974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313765</xdr:colOff>
      <xdr:row>100</xdr:row>
      <xdr:rowOff>97118</xdr:rowOff>
    </xdr:from>
    <xdr:to>
      <xdr:col>19</xdr:col>
      <xdr:colOff>320261</xdr:colOff>
      <xdr:row>100</xdr:row>
      <xdr:rowOff>104913</xdr:rowOff>
    </xdr:to>
    <xdr:cxnSp macro="">
      <xdr:nvCxnSpPr>
        <xdr:cNvPr id="46" name="Straight Arrow Connector 45"/>
        <xdr:cNvCxnSpPr/>
      </xdr:nvCxnSpPr>
      <xdr:spPr>
        <a:xfrm>
          <a:off x="13934515" y="21671243"/>
          <a:ext cx="641496" cy="779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94</xdr:row>
      <xdr:rowOff>82176</xdr:rowOff>
    </xdr:from>
    <xdr:to>
      <xdr:col>24</xdr:col>
      <xdr:colOff>345109</xdr:colOff>
      <xdr:row>97</xdr:row>
      <xdr:rowOff>110435</xdr:rowOff>
    </xdr:to>
    <xdr:cxnSp macro="">
      <xdr:nvCxnSpPr>
        <xdr:cNvPr id="47" name="Straight Arrow Connector 46"/>
        <xdr:cNvCxnSpPr/>
      </xdr:nvCxnSpPr>
      <xdr:spPr>
        <a:xfrm>
          <a:off x="16151087" y="31349024"/>
          <a:ext cx="717826" cy="939346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14941</xdr:colOff>
      <xdr:row>97</xdr:row>
      <xdr:rowOff>110435</xdr:rowOff>
    </xdr:from>
    <xdr:to>
      <xdr:col>25</xdr:col>
      <xdr:colOff>13804</xdr:colOff>
      <xdr:row>100</xdr:row>
      <xdr:rowOff>119531</xdr:rowOff>
    </xdr:to>
    <xdr:cxnSp macro="">
      <xdr:nvCxnSpPr>
        <xdr:cNvPr id="48" name="Straight Arrow Connector 47"/>
        <xdr:cNvCxnSpPr/>
      </xdr:nvCxnSpPr>
      <xdr:spPr>
        <a:xfrm flipV="1">
          <a:off x="16166028" y="32288370"/>
          <a:ext cx="744298" cy="920183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91612</xdr:colOff>
      <xdr:row>113</xdr:row>
      <xdr:rowOff>68770</xdr:rowOff>
    </xdr:from>
    <xdr:to>
      <xdr:col>30</xdr:col>
      <xdr:colOff>269875</xdr:colOff>
      <xdr:row>123</xdr:row>
      <xdr:rowOff>222878</xdr:rowOff>
    </xdr:to>
    <xdr:graphicFrame macro="">
      <xdr:nvGraphicFramePr>
        <xdr:cNvPr id="49" name="Chart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190500</xdr:colOff>
      <xdr:row>118</xdr:row>
      <xdr:rowOff>187049</xdr:rowOff>
    </xdr:from>
    <xdr:to>
      <xdr:col>30</xdr:col>
      <xdr:colOff>174625</xdr:colOff>
      <xdr:row>118</xdr:row>
      <xdr:rowOff>202924</xdr:rowOff>
    </xdr:to>
    <xdr:cxnSp macro="">
      <xdr:nvCxnSpPr>
        <xdr:cNvPr id="50" name="Straight Arrow Connector 49"/>
        <xdr:cNvCxnSpPr/>
      </xdr:nvCxnSpPr>
      <xdr:spPr>
        <a:xfrm>
          <a:off x="13746370" y="39695092"/>
          <a:ext cx="4746625" cy="15875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14942</xdr:colOff>
      <xdr:row>128</xdr:row>
      <xdr:rowOff>89647</xdr:rowOff>
    </xdr:from>
    <xdr:to>
      <xdr:col>20</xdr:col>
      <xdr:colOff>0</xdr:colOff>
      <xdr:row>128</xdr:row>
      <xdr:rowOff>99392</xdr:rowOff>
    </xdr:to>
    <xdr:cxnSp macro="">
      <xdr:nvCxnSpPr>
        <xdr:cNvPr id="51" name="Straight Arrow Connector 50"/>
        <xdr:cNvCxnSpPr/>
      </xdr:nvCxnSpPr>
      <xdr:spPr>
        <a:xfrm>
          <a:off x="13953192" y="31220522"/>
          <a:ext cx="620058" cy="974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313765</xdr:colOff>
      <xdr:row>134</xdr:row>
      <xdr:rowOff>97118</xdr:rowOff>
    </xdr:from>
    <xdr:to>
      <xdr:col>19</xdr:col>
      <xdr:colOff>320261</xdr:colOff>
      <xdr:row>134</xdr:row>
      <xdr:rowOff>104913</xdr:rowOff>
    </xdr:to>
    <xdr:cxnSp macro="">
      <xdr:nvCxnSpPr>
        <xdr:cNvPr id="52" name="Straight Arrow Connector 51"/>
        <xdr:cNvCxnSpPr/>
      </xdr:nvCxnSpPr>
      <xdr:spPr>
        <a:xfrm>
          <a:off x="13934515" y="33037743"/>
          <a:ext cx="641496" cy="779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128</xdr:row>
      <xdr:rowOff>82176</xdr:rowOff>
    </xdr:from>
    <xdr:to>
      <xdr:col>25</xdr:col>
      <xdr:colOff>40342</xdr:colOff>
      <xdr:row>131</xdr:row>
      <xdr:rowOff>65028</xdr:rowOff>
    </xdr:to>
    <xdr:cxnSp macro="">
      <xdr:nvCxnSpPr>
        <xdr:cNvPr id="53" name="Straight Arrow Connector 52"/>
        <xdr:cNvCxnSpPr/>
      </xdr:nvCxnSpPr>
      <xdr:spPr>
        <a:xfrm>
          <a:off x="15525750" y="31213051"/>
          <a:ext cx="675342" cy="887727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14941</xdr:colOff>
      <xdr:row>131</xdr:row>
      <xdr:rowOff>110434</xdr:rowOff>
    </xdr:from>
    <xdr:to>
      <xdr:col>25</xdr:col>
      <xdr:colOff>13804</xdr:colOff>
      <xdr:row>134</xdr:row>
      <xdr:rowOff>119531</xdr:rowOff>
    </xdr:to>
    <xdr:cxnSp macro="">
      <xdr:nvCxnSpPr>
        <xdr:cNvPr id="54" name="Straight Arrow Connector 53"/>
        <xdr:cNvCxnSpPr/>
      </xdr:nvCxnSpPr>
      <xdr:spPr>
        <a:xfrm flipV="1">
          <a:off x="16166028" y="43511304"/>
          <a:ext cx="744298" cy="92018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91612</xdr:colOff>
      <xdr:row>10</xdr:row>
      <xdr:rowOff>68770</xdr:rowOff>
    </xdr:from>
    <xdr:to>
      <xdr:col>30</xdr:col>
      <xdr:colOff>269875</xdr:colOff>
      <xdr:row>20</xdr:row>
      <xdr:rowOff>222878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82826</xdr:colOff>
      <xdr:row>15</xdr:row>
      <xdr:rowOff>0</xdr:rowOff>
    </xdr:from>
    <xdr:to>
      <xdr:col>30</xdr:col>
      <xdr:colOff>206375</xdr:colOff>
      <xdr:row>15</xdr:row>
      <xdr:rowOff>27609</xdr:rowOff>
    </xdr:to>
    <xdr:cxnSp macro="">
      <xdr:nvCxnSpPr>
        <xdr:cNvPr id="3" name="Straight Arrow Connector 2"/>
        <xdr:cNvCxnSpPr/>
      </xdr:nvCxnSpPr>
      <xdr:spPr>
        <a:xfrm flipV="1">
          <a:off x="18732776" y="5657850"/>
          <a:ext cx="5952849" cy="2760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14942</xdr:colOff>
      <xdr:row>25</xdr:row>
      <xdr:rowOff>89647</xdr:rowOff>
    </xdr:from>
    <xdr:to>
      <xdr:col>20</xdr:col>
      <xdr:colOff>0</xdr:colOff>
      <xdr:row>25</xdr:row>
      <xdr:rowOff>99392</xdr:rowOff>
    </xdr:to>
    <xdr:cxnSp macro="">
      <xdr:nvCxnSpPr>
        <xdr:cNvPr id="4" name="Straight Arrow Connector 3"/>
        <xdr:cNvCxnSpPr/>
      </xdr:nvCxnSpPr>
      <xdr:spPr>
        <a:xfrm>
          <a:off x="19807892" y="8719297"/>
          <a:ext cx="747058" cy="9745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372717</xdr:colOff>
      <xdr:row>31</xdr:row>
      <xdr:rowOff>96631</xdr:rowOff>
    </xdr:from>
    <xdr:to>
      <xdr:col>20</xdr:col>
      <xdr:colOff>41413</xdr:colOff>
      <xdr:row>31</xdr:row>
      <xdr:rowOff>110435</xdr:rowOff>
    </xdr:to>
    <xdr:cxnSp macro="">
      <xdr:nvCxnSpPr>
        <xdr:cNvPr id="5" name="Straight Arrow Connector 4"/>
        <xdr:cNvCxnSpPr/>
      </xdr:nvCxnSpPr>
      <xdr:spPr>
        <a:xfrm>
          <a:off x="19784667" y="10523331"/>
          <a:ext cx="811696" cy="1380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25</xdr:row>
      <xdr:rowOff>82176</xdr:rowOff>
    </xdr:from>
    <xdr:to>
      <xdr:col>24</xdr:col>
      <xdr:colOff>372718</xdr:colOff>
      <xdr:row>28</xdr:row>
      <xdr:rowOff>55218</xdr:rowOff>
    </xdr:to>
    <xdr:cxnSp macro="">
      <xdr:nvCxnSpPr>
        <xdr:cNvPr id="6" name="Straight Arrow Connector 5"/>
        <xdr:cNvCxnSpPr/>
      </xdr:nvCxnSpPr>
      <xdr:spPr>
        <a:xfrm>
          <a:off x="21723350" y="8711826"/>
          <a:ext cx="766418" cy="87474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14941</xdr:colOff>
      <xdr:row>28</xdr:row>
      <xdr:rowOff>179457</xdr:rowOff>
    </xdr:from>
    <xdr:to>
      <xdr:col>24</xdr:col>
      <xdr:colOff>372718</xdr:colOff>
      <xdr:row>31</xdr:row>
      <xdr:rowOff>119531</xdr:rowOff>
    </xdr:to>
    <xdr:cxnSp macro="">
      <xdr:nvCxnSpPr>
        <xdr:cNvPr id="7" name="Straight Arrow Connector 6"/>
        <xdr:cNvCxnSpPr/>
      </xdr:nvCxnSpPr>
      <xdr:spPr>
        <a:xfrm flipV="1">
          <a:off x="21738291" y="9710807"/>
          <a:ext cx="751477" cy="83542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158750</xdr:colOff>
      <xdr:row>173</xdr:row>
      <xdr:rowOff>158750</xdr:rowOff>
    </xdr:from>
    <xdr:to>
      <xdr:col>17</xdr:col>
      <xdr:colOff>158750</xdr:colOff>
      <xdr:row>195</xdr:row>
      <xdr:rowOff>15875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91612</xdr:colOff>
      <xdr:row>43</xdr:row>
      <xdr:rowOff>68770</xdr:rowOff>
    </xdr:from>
    <xdr:to>
      <xdr:col>30</xdr:col>
      <xdr:colOff>269875</xdr:colOff>
      <xdr:row>53</xdr:row>
      <xdr:rowOff>222878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98701</xdr:colOff>
      <xdr:row>46</xdr:row>
      <xdr:rowOff>174625</xdr:rowOff>
    </xdr:from>
    <xdr:to>
      <xdr:col>30</xdr:col>
      <xdr:colOff>222250</xdr:colOff>
      <xdr:row>46</xdr:row>
      <xdr:rowOff>202234</xdr:rowOff>
    </xdr:to>
    <xdr:cxnSp macro="">
      <xdr:nvCxnSpPr>
        <xdr:cNvPr id="10" name="Straight Arrow Connector 9"/>
        <xdr:cNvCxnSpPr/>
      </xdr:nvCxnSpPr>
      <xdr:spPr>
        <a:xfrm flipV="1">
          <a:off x="18748651" y="16214725"/>
          <a:ext cx="5952849" cy="2760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14942</xdr:colOff>
      <xdr:row>58</xdr:row>
      <xdr:rowOff>89647</xdr:rowOff>
    </xdr:from>
    <xdr:to>
      <xdr:col>20</xdr:col>
      <xdr:colOff>0</xdr:colOff>
      <xdr:row>58</xdr:row>
      <xdr:rowOff>99392</xdr:rowOff>
    </xdr:to>
    <xdr:cxnSp macro="">
      <xdr:nvCxnSpPr>
        <xdr:cNvPr id="11" name="Straight Arrow Connector 10"/>
        <xdr:cNvCxnSpPr/>
      </xdr:nvCxnSpPr>
      <xdr:spPr>
        <a:xfrm>
          <a:off x="19807892" y="19698447"/>
          <a:ext cx="747058" cy="974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372717</xdr:colOff>
      <xdr:row>64</xdr:row>
      <xdr:rowOff>96631</xdr:rowOff>
    </xdr:from>
    <xdr:to>
      <xdr:col>20</xdr:col>
      <xdr:colOff>41413</xdr:colOff>
      <xdr:row>64</xdr:row>
      <xdr:rowOff>110435</xdr:rowOff>
    </xdr:to>
    <xdr:cxnSp macro="">
      <xdr:nvCxnSpPr>
        <xdr:cNvPr id="12" name="Straight Arrow Connector 11"/>
        <xdr:cNvCxnSpPr/>
      </xdr:nvCxnSpPr>
      <xdr:spPr>
        <a:xfrm>
          <a:off x="19784667" y="21597731"/>
          <a:ext cx="811696" cy="1380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58</xdr:row>
      <xdr:rowOff>82176</xdr:rowOff>
    </xdr:from>
    <xdr:to>
      <xdr:col>24</xdr:col>
      <xdr:colOff>372718</xdr:colOff>
      <xdr:row>61</xdr:row>
      <xdr:rowOff>55218</xdr:rowOff>
    </xdr:to>
    <xdr:cxnSp macro="">
      <xdr:nvCxnSpPr>
        <xdr:cNvPr id="13" name="Straight Arrow Connector 12"/>
        <xdr:cNvCxnSpPr/>
      </xdr:nvCxnSpPr>
      <xdr:spPr>
        <a:xfrm>
          <a:off x="21723350" y="19690976"/>
          <a:ext cx="766418" cy="969992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14941</xdr:colOff>
      <xdr:row>61</xdr:row>
      <xdr:rowOff>179457</xdr:rowOff>
    </xdr:from>
    <xdr:to>
      <xdr:col>24</xdr:col>
      <xdr:colOff>372718</xdr:colOff>
      <xdr:row>64</xdr:row>
      <xdr:rowOff>119531</xdr:rowOff>
    </xdr:to>
    <xdr:cxnSp macro="">
      <xdr:nvCxnSpPr>
        <xdr:cNvPr id="14" name="Straight Arrow Connector 13"/>
        <xdr:cNvCxnSpPr/>
      </xdr:nvCxnSpPr>
      <xdr:spPr>
        <a:xfrm flipV="1">
          <a:off x="21738291" y="20785207"/>
          <a:ext cx="751477" cy="83542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91612</xdr:colOff>
      <xdr:row>76</xdr:row>
      <xdr:rowOff>68770</xdr:rowOff>
    </xdr:from>
    <xdr:to>
      <xdr:col>30</xdr:col>
      <xdr:colOff>269875</xdr:colOff>
      <xdr:row>86</xdr:row>
      <xdr:rowOff>222878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98701</xdr:colOff>
      <xdr:row>79</xdr:row>
      <xdr:rowOff>174625</xdr:rowOff>
    </xdr:from>
    <xdr:to>
      <xdr:col>30</xdr:col>
      <xdr:colOff>222250</xdr:colOff>
      <xdr:row>79</xdr:row>
      <xdr:rowOff>202234</xdr:rowOff>
    </xdr:to>
    <xdr:cxnSp macro="">
      <xdr:nvCxnSpPr>
        <xdr:cNvPr id="16" name="Straight Arrow Connector 15"/>
        <xdr:cNvCxnSpPr/>
      </xdr:nvCxnSpPr>
      <xdr:spPr>
        <a:xfrm flipV="1">
          <a:off x="18748651" y="27289125"/>
          <a:ext cx="5952849" cy="2760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14942</xdr:colOff>
      <xdr:row>91</xdr:row>
      <xdr:rowOff>89647</xdr:rowOff>
    </xdr:from>
    <xdr:to>
      <xdr:col>20</xdr:col>
      <xdr:colOff>0</xdr:colOff>
      <xdr:row>91</xdr:row>
      <xdr:rowOff>99392</xdr:rowOff>
    </xdr:to>
    <xdr:cxnSp macro="">
      <xdr:nvCxnSpPr>
        <xdr:cNvPr id="17" name="Straight Arrow Connector 16"/>
        <xdr:cNvCxnSpPr/>
      </xdr:nvCxnSpPr>
      <xdr:spPr>
        <a:xfrm>
          <a:off x="19807892" y="30772847"/>
          <a:ext cx="747058" cy="974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372717</xdr:colOff>
      <xdr:row>97</xdr:row>
      <xdr:rowOff>96631</xdr:rowOff>
    </xdr:from>
    <xdr:to>
      <xdr:col>20</xdr:col>
      <xdr:colOff>41413</xdr:colOff>
      <xdr:row>97</xdr:row>
      <xdr:rowOff>110435</xdr:rowOff>
    </xdr:to>
    <xdr:cxnSp macro="">
      <xdr:nvCxnSpPr>
        <xdr:cNvPr id="18" name="Straight Arrow Connector 17"/>
        <xdr:cNvCxnSpPr/>
      </xdr:nvCxnSpPr>
      <xdr:spPr>
        <a:xfrm>
          <a:off x="19784667" y="32672131"/>
          <a:ext cx="811696" cy="1380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91</xdr:row>
      <xdr:rowOff>82176</xdr:rowOff>
    </xdr:from>
    <xdr:to>
      <xdr:col>24</xdr:col>
      <xdr:colOff>372718</xdr:colOff>
      <xdr:row>94</xdr:row>
      <xdr:rowOff>55218</xdr:rowOff>
    </xdr:to>
    <xdr:cxnSp macro="">
      <xdr:nvCxnSpPr>
        <xdr:cNvPr id="19" name="Straight Arrow Connector 18"/>
        <xdr:cNvCxnSpPr/>
      </xdr:nvCxnSpPr>
      <xdr:spPr>
        <a:xfrm>
          <a:off x="21723350" y="30765376"/>
          <a:ext cx="766418" cy="969992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14941</xdr:colOff>
      <xdr:row>94</xdr:row>
      <xdr:rowOff>179457</xdr:rowOff>
    </xdr:from>
    <xdr:to>
      <xdr:col>24</xdr:col>
      <xdr:colOff>372718</xdr:colOff>
      <xdr:row>97</xdr:row>
      <xdr:rowOff>119531</xdr:rowOff>
    </xdr:to>
    <xdr:cxnSp macro="">
      <xdr:nvCxnSpPr>
        <xdr:cNvPr id="20" name="Straight Arrow Connector 19"/>
        <xdr:cNvCxnSpPr/>
      </xdr:nvCxnSpPr>
      <xdr:spPr>
        <a:xfrm flipV="1">
          <a:off x="21738291" y="31859607"/>
          <a:ext cx="751477" cy="83542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91612</xdr:colOff>
      <xdr:row>109</xdr:row>
      <xdr:rowOff>68770</xdr:rowOff>
    </xdr:from>
    <xdr:to>
      <xdr:col>30</xdr:col>
      <xdr:colOff>269875</xdr:colOff>
      <xdr:row>119</xdr:row>
      <xdr:rowOff>222878</xdr:rowOff>
    </xdr:to>
    <xdr:graphicFrame macro="">
      <xdr:nvGraphicFramePr>
        <xdr:cNvPr id="21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98701</xdr:colOff>
      <xdr:row>112</xdr:row>
      <xdr:rowOff>174625</xdr:rowOff>
    </xdr:from>
    <xdr:to>
      <xdr:col>30</xdr:col>
      <xdr:colOff>222250</xdr:colOff>
      <xdr:row>112</xdr:row>
      <xdr:rowOff>202234</xdr:rowOff>
    </xdr:to>
    <xdr:cxnSp macro="">
      <xdr:nvCxnSpPr>
        <xdr:cNvPr id="22" name="Straight Arrow Connector 21"/>
        <xdr:cNvCxnSpPr/>
      </xdr:nvCxnSpPr>
      <xdr:spPr>
        <a:xfrm flipV="1">
          <a:off x="18748651" y="38446075"/>
          <a:ext cx="5952849" cy="2760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14942</xdr:colOff>
      <xdr:row>124</xdr:row>
      <xdr:rowOff>89647</xdr:rowOff>
    </xdr:from>
    <xdr:to>
      <xdr:col>20</xdr:col>
      <xdr:colOff>0</xdr:colOff>
      <xdr:row>124</xdr:row>
      <xdr:rowOff>99392</xdr:rowOff>
    </xdr:to>
    <xdr:cxnSp macro="">
      <xdr:nvCxnSpPr>
        <xdr:cNvPr id="23" name="Straight Arrow Connector 22"/>
        <xdr:cNvCxnSpPr/>
      </xdr:nvCxnSpPr>
      <xdr:spPr>
        <a:xfrm>
          <a:off x="19807892" y="41929797"/>
          <a:ext cx="747058" cy="974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372717</xdr:colOff>
      <xdr:row>130</xdr:row>
      <xdr:rowOff>147431</xdr:rowOff>
    </xdr:from>
    <xdr:to>
      <xdr:col>20</xdr:col>
      <xdr:colOff>41413</xdr:colOff>
      <xdr:row>130</xdr:row>
      <xdr:rowOff>161235</xdr:rowOff>
    </xdr:to>
    <xdr:cxnSp macro="">
      <xdr:nvCxnSpPr>
        <xdr:cNvPr id="24" name="Straight Arrow Connector 23"/>
        <xdr:cNvCxnSpPr/>
      </xdr:nvCxnSpPr>
      <xdr:spPr>
        <a:xfrm>
          <a:off x="14907867" y="43854481"/>
          <a:ext cx="811696" cy="1380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124</xdr:row>
      <xdr:rowOff>82176</xdr:rowOff>
    </xdr:from>
    <xdr:to>
      <xdr:col>24</xdr:col>
      <xdr:colOff>372718</xdr:colOff>
      <xdr:row>127</xdr:row>
      <xdr:rowOff>55218</xdr:rowOff>
    </xdr:to>
    <xdr:cxnSp macro="">
      <xdr:nvCxnSpPr>
        <xdr:cNvPr id="25" name="Straight Arrow Connector 24"/>
        <xdr:cNvCxnSpPr/>
      </xdr:nvCxnSpPr>
      <xdr:spPr>
        <a:xfrm>
          <a:off x="21723350" y="41922326"/>
          <a:ext cx="766418" cy="969992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14941</xdr:colOff>
      <xdr:row>127</xdr:row>
      <xdr:rowOff>179457</xdr:rowOff>
    </xdr:from>
    <xdr:to>
      <xdr:col>24</xdr:col>
      <xdr:colOff>372718</xdr:colOff>
      <xdr:row>130</xdr:row>
      <xdr:rowOff>119531</xdr:rowOff>
    </xdr:to>
    <xdr:cxnSp macro="">
      <xdr:nvCxnSpPr>
        <xdr:cNvPr id="26" name="Straight Arrow Connector 25"/>
        <xdr:cNvCxnSpPr/>
      </xdr:nvCxnSpPr>
      <xdr:spPr>
        <a:xfrm flipV="1">
          <a:off x="21738291" y="43016557"/>
          <a:ext cx="751477" cy="83542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91612</xdr:colOff>
      <xdr:row>142</xdr:row>
      <xdr:rowOff>68770</xdr:rowOff>
    </xdr:from>
    <xdr:to>
      <xdr:col>30</xdr:col>
      <xdr:colOff>269875</xdr:colOff>
      <xdr:row>152</xdr:row>
      <xdr:rowOff>222878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98701</xdr:colOff>
      <xdr:row>145</xdr:row>
      <xdr:rowOff>174625</xdr:rowOff>
    </xdr:from>
    <xdr:to>
      <xdr:col>30</xdr:col>
      <xdr:colOff>222250</xdr:colOff>
      <xdr:row>145</xdr:row>
      <xdr:rowOff>202234</xdr:rowOff>
    </xdr:to>
    <xdr:cxnSp macro="">
      <xdr:nvCxnSpPr>
        <xdr:cNvPr id="28" name="Straight Arrow Connector 27"/>
        <xdr:cNvCxnSpPr/>
      </xdr:nvCxnSpPr>
      <xdr:spPr>
        <a:xfrm flipV="1">
          <a:off x="18748651" y="49603025"/>
          <a:ext cx="5952849" cy="2760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14942</xdr:colOff>
      <xdr:row>157</xdr:row>
      <xdr:rowOff>89647</xdr:rowOff>
    </xdr:from>
    <xdr:to>
      <xdr:col>20</xdr:col>
      <xdr:colOff>0</xdr:colOff>
      <xdr:row>157</xdr:row>
      <xdr:rowOff>99392</xdr:rowOff>
    </xdr:to>
    <xdr:cxnSp macro="">
      <xdr:nvCxnSpPr>
        <xdr:cNvPr id="29" name="Straight Arrow Connector 28"/>
        <xdr:cNvCxnSpPr/>
      </xdr:nvCxnSpPr>
      <xdr:spPr>
        <a:xfrm>
          <a:off x="19807892" y="53086747"/>
          <a:ext cx="747058" cy="974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372717</xdr:colOff>
      <xdr:row>163</xdr:row>
      <xdr:rowOff>96631</xdr:rowOff>
    </xdr:from>
    <xdr:to>
      <xdr:col>20</xdr:col>
      <xdr:colOff>41413</xdr:colOff>
      <xdr:row>163</xdr:row>
      <xdr:rowOff>110435</xdr:rowOff>
    </xdr:to>
    <xdr:cxnSp macro="">
      <xdr:nvCxnSpPr>
        <xdr:cNvPr id="30" name="Straight Arrow Connector 29"/>
        <xdr:cNvCxnSpPr/>
      </xdr:nvCxnSpPr>
      <xdr:spPr>
        <a:xfrm>
          <a:off x="19784667" y="54986031"/>
          <a:ext cx="811696" cy="1380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157</xdr:row>
      <xdr:rowOff>82176</xdr:rowOff>
    </xdr:from>
    <xdr:to>
      <xdr:col>24</xdr:col>
      <xdr:colOff>372718</xdr:colOff>
      <xdr:row>160</xdr:row>
      <xdr:rowOff>55218</xdr:rowOff>
    </xdr:to>
    <xdr:cxnSp macro="">
      <xdr:nvCxnSpPr>
        <xdr:cNvPr id="31" name="Straight Arrow Connector 30"/>
        <xdr:cNvCxnSpPr/>
      </xdr:nvCxnSpPr>
      <xdr:spPr>
        <a:xfrm>
          <a:off x="21723350" y="53079276"/>
          <a:ext cx="766418" cy="969992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14941</xdr:colOff>
      <xdr:row>160</xdr:row>
      <xdr:rowOff>179457</xdr:rowOff>
    </xdr:from>
    <xdr:to>
      <xdr:col>24</xdr:col>
      <xdr:colOff>372718</xdr:colOff>
      <xdr:row>163</xdr:row>
      <xdr:rowOff>119531</xdr:rowOff>
    </xdr:to>
    <xdr:cxnSp macro="">
      <xdr:nvCxnSpPr>
        <xdr:cNvPr id="32" name="Straight Arrow Connector 31"/>
        <xdr:cNvCxnSpPr/>
      </xdr:nvCxnSpPr>
      <xdr:spPr>
        <a:xfrm flipV="1">
          <a:off x="21738291" y="54173507"/>
          <a:ext cx="751477" cy="83542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171450</xdr:colOff>
      <xdr:row>59</xdr:row>
      <xdr:rowOff>258939</xdr:rowOff>
    </xdr:from>
    <xdr:to>
      <xdr:col>16</xdr:col>
      <xdr:colOff>181328</xdr:colOff>
      <xdr:row>62</xdr:row>
      <xdr:rowOff>285750</xdr:rowOff>
    </xdr:to>
    <xdr:cxnSp macro="">
      <xdr:nvCxnSpPr>
        <xdr:cNvPr id="33" name="Straight Arrow Connector 32"/>
        <xdr:cNvCxnSpPr/>
      </xdr:nvCxnSpPr>
      <xdr:spPr>
        <a:xfrm flipV="1">
          <a:off x="14325600" y="20236039"/>
          <a:ext cx="9878" cy="928511"/>
        </a:xfrm>
        <a:prstGeom prst="straightConnector1">
          <a:avLst/>
        </a:prstGeom>
        <a:ln w="38100">
          <a:solidFill>
            <a:srgbClr val="FF0000"/>
          </a:solidFill>
          <a:prstDash val="sysDash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190500</xdr:colOff>
      <xdr:row>92</xdr:row>
      <xdr:rowOff>285750</xdr:rowOff>
    </xdr:from>
    <xdr:to>
      <xdr:col>16</xdr:col>
      <xdr:colOff>200378</xdr:colOff>
      <xdr:row>96</xdr:row>
      <xdr:rowOff>14111</xdr:rowOff>
    </xdr:to>
    <xdr:cxnSp macro="">
      <xdr:nvCxnSpPr>
        <xdr:cNvPr id="38" name="Straight Arrow Connector 37"/>
        <xdr:cNvCxnSpPr/>
      </xdr:nvCxnSpPr>
      <xdr:spPr>
        <a:xfrm flipV="1">
          <a:off x="14344650" y="31337250"/>
          <a:ext cx="9878" cy="928511"/>
        </a:xfrm>
        <a:prstGeom prst="straightConnector1">
          <a:avLst/>
        </a:prstGeom>
        <a:ln w="38100">
          <a:solidFill>
            <a:srgbClr val="FF0000"/>
          </a:solidFill>
          <a:prstDash val="sysDash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209550</xdr:colOff>
      <xdr:row>125</xdr:row>
      <xdr:rowOff>285750</xdr:rowOff>
    </xdr:from>
    <xdr:to>
      <xdr:col>16</xdr:col>
      <xdr:colOff>219428</xdr:colOff>
      <xdr:row>129</xdr:row>
      <xdr:rowOff>14111</xdr:rowOff>
    </xdr:to>
    <xdr:cxnSp macro="">
      <xdr:nvCxnSpPr>
        <xdr:cNvPr id="39" name="Straight Arrow Connector 38"/>
        <xdr:cNvCxnSpPr/>
      </xdr:nvCxnSpPr>
      <xdr:spPr>
        <a:xfrm flipV="1">
          <a:off x="14363700" y="42494200"/>
          <a:ext cx="9878" cy="928511"/>
        </a:xfrm>
        <a:prstGeom prst="straightConnector1">
          <a:avLst/>
        </a:prstGeom>
        <a:ln w="38100">
          <a:solidFill>
            <a:srgbClr val="FF0000"/>
          </a:solidFill>
          <a:prstDash val="sysDash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165100</xdr:colOff>
      <xdr:row>159</xdr:row>
      <xdr:rowOff>12700</xdr:rowOff>
    </xdr:from>
    <xdr:to>
      <xdr:col>16</xdr:col>
      <xdr:colOff>174978</xdr:colOff>
      <xdr:row>162</xdr:row>
      <xdr:rowOff>39511</xdr:rowOff>
    </xdr:to>
    <xdr:cxnSp macro="">
      <xdr:nvCxnSpPr>
        <xdr:cNvPr id="40" name="Straight Arrow Connector 39"/>
        <xdr:cNvCxnSpPr/>
      </xdr:nvCxnSpPr>
      <xdr:spPr>
        <a:xfrm flipV="1">
          <a:off x="14319250" y="53676550"/>
          <a:ext cx="9878" cy="928511"/>
        </a:xfrm>
        <a:prstGeom prst="straightConnector1">
          <a:avLst/>
        </a:prstGeom>
        <a:ln w="38100">
          <a:solidFill>
            <a:srgbClr val="FF0000"/>
          </a:solidFill>
          <a:prstDash val="sysDash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91612</xdr:colOff>
      <xdr:row>10</xdr:row>
      <xdr:rowOff>68770</xdr:rowOff>
    </xdr:from>
    <xdr:to>
      <xdr:col>34</xdr:col>
      <xdr:colOff>269875</xdr:colOff>
      <xdr:row>20</xdr:row>
      <xdr:rowOff>222878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82826</xdr:colOff>
      <xdr:row>15</xdr:row>
      <xdr:rowOff>0</xdr:rowOff>
    </xdr:from>
    <xdr:to>
      <xdr:col>34</xdr:col>
      <xdr:colOff>206375</xdr:colOff>
      <xdr:row>15</xdr:row>
      <xdr:rowOff>27609</xdr:rowOff>
    </xdr:to>
    <xdr:cxnSp macro="">
      <xdr:nvCxnSpPr>
        <xdr:cNvPr id="3" name="Straight Arrow Connector 2"/>
        <xdr:cNvCxnSpPr/>
      </xdr:nvCxnSpPr>
      <xdr:spPr>
        <a:xfrm flipV="1">
          <a:off x="18718696" y="5687391"/>
          <a:ext cx="6045614" cy="2760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14942</xdr:colOff>
      <xdr:row>25</xdr:row>
      <xdr:rowOff>89647</xdr:rowOff>
    </xdr:from>
    <xdr:to>
      <xdr:col>24</xdr:col>
      <xdr:colOff>0</xdr:colOff>
      <xdr:row>25</xdr:row>
      <xdr:rowOff>99392</xdr:rowOff>
    </xdr:to>
    <xdr:cxnSp macro="">
      <xdr:nvCxnSpPr>
        <xdr:cNvPr id="4" name="Straight Arrow Connector 3"/>
        <xdr:cNvCxnSpPr/>
      </xdr:nvCxnSpPr>
      <xdr:spPr>
        <a:xfrm>
          <a:off x="14556442" y="8693897"/>
          <a:ext cx="632758" cy="9745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372717</xdr:colOff>
      <xdr:row>31</xdr:row>
      <xdr:rowOff>96631</xdr:rowOff>
    </xdr:from>
    <xdr:to>
      <xdr:col>24</xdr:col>
      <xdr:colOff>41413</xdr:colOff>
      <xdr:row>31</xdr:row>
      <xdr:rowOff>110435</xdr:rowOff>
    </xdr:to>
    <xdr:cxnSp macro="">
      <xdr:nvCxnSpPr>
        <xdr:cNvPr id="5" name="Straight Arrow Connector 4"/>
        <xdr:cNvCxnSpPr/>
      </xdr:nvCxnSpPr>
      <xdr:spPr>
        <a:xfrm>
          <a:off x="19781630" y="10587935"/>
          <a:ext cx="828261" cy="1380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25</xdr:row>
      <xdr:rowOff>82176</xdr:rowOff>
    </xdr:from>
    <xdr:to>
      <xdr:col>28</xdr:col>
      <xdr:colOff>372718</xdr:colOff>
      <xdr:row>28</xdr:row>
      <xdr:rowOff>55218</xdr:rowOff>
    </xdr:to>
    <xdr:cxnSp macro="">
      <xdr:nvCxnSpPr>
        <xdr:cNvPr id="6" name="Straight Arrow Connector 5"/>
        <xdr:cNvCxnSpPr/>
      </xdr:nvCxnSpPr>
      <xdr:spPr>
        <a:xfrm>
          <a:off x="21755652" y="8751306"/>
          <a:ext cx="773044" cy="884129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14941</xdr:colOff>
      <xdr:row>28</xdr:row>
      <xdr:rowOff>179457</xdr:rowOff>
    </xdr:from>
    <xdr:to>
      <xdr:col>28</xdr:col>
      <xdr:colOff>372718</xdr:colOff>
      <xdr:row>31</xdr:row>
      <xdr:rowOff>119531</xdr:rowOff>
    </xdr:to>
    <xdr:cxnSp macro="">
      <xdr:nvCxnSpPr>
        <xdr:cNvPr id="7" name="Straight Arrow Connector 6"/>
        <xdr:cNvCxnSpPr/>
      </xdr:nvCxnSpPr>
      <xdr:spPr>
        <a:xfrm flipV="1">
          <a:off x="21770593" y="9759674"/>
          <a:ext cx="758103" cy="85116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158750</xdr:colOff>
      <xdr:row>173</xdr:row>
      <xdr:rowOff>158750</xdr:rowOff>
    </xdr:from>
    <xdr:to>
      <xdr:col>21</xdr:col>
      <xdr:colOff>158750</xdr:colOff>
      <xdr:row>195</xdr:row>
      <xdr:rowOff>15875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91612</xdr:colOff>
      <xdr:row>43</xdr:row>
      <xdr:rowOff>68770</xdr:rowOff>
    </xdr:from>
    <xdr:to>
      <xdr:col>34</xdr:col>
      <xdr:colOff>269875</xdr:colOff>
      <xdr:row>53</xdr:row>
      <xdr:rowOff>222878</xdr:rowOff>
    </xdr:to>
    <xdr:graphicFrame macro="">
      <xdr:nvGraphicFramePr>
        <xdr:cNvPr id="33" name="Chart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98701</xdr:colOff>
      <xdr:row>46</xdr:row>
      <xdr:rowOff>174625</xdr:rowOff>
    </xdr:from>
    <xdr:to>
      <xdr:col>34</xdr:col>
      <xdr:colOff>222250</xdr:colOff>
      <xdr:row>46</xdr:row>
      <xdr:rowOff>202234</xdr:rowOff>
    </xdr:to>
    <xdr:cxnSp macro="">
      <xdr:nvCxnSpPr>
        <xdr:cNvPr id="34" name="Straight Arrow Connector 33"/>
        <xdr:cNvCxnSpPr/>
      </xdr:nvCxnSpPr>
      <xdr:spPr>
        <a:xfrm flipV="1">
          <a:off x="18751826" y="16240125"/>
          <a:ext cx="5981424" cy="2760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14942</xdr:colOff>
      <xdr:row>58</xdr:row>
      <xdr:rowOff>89647</xdr:rowOff>
    </xdr:from>
    <xdr:to>
      <xdr:col>24</xdr:col>
      <xdr:colOff>0</xdr:colOff>
      <xdr:row>58</xdr:row>
      <xdr:rowOff>99392</xdr:rowOff>
    </xdr:to>
    <xdr:cxnSp macro="">
      <xdr:nvCxnSpPr>
        <xdr:cNvPr id="35" name="Straight Arrow Connector 34"/>
        <xdr:cNvCxnSpPr/>
      </xdr:nvCxnSpPr>
      <xdr:spPr>
        <a:xfrm>
          <a:off x="19811067" y="8709772"/>
          <a:ext cx="747058" cy="974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372717</xdr:colOff>
      <xdr:row>64</xdr:row>
      <xdr:rowOff>96631</xdr:rowOff>
    </xdr:from>
    <xdr:to>
      <xdr:col>24</xdr:col>
      <xdr:colOff>41413</xdr:colOff>
      <xdr:row>64</xdr:row>
      <xdr:rowOff>110435</xdr:rowOff>
    </xdr:to>
    <xdr:cxnSp macro="">
      <xdr:nvCxnSpPr>
        <xdr:cNvPr id="36" name="Straight Arrow Connector 35"/>
        <xdr:cNvCxnSpPr/>
      </xdr:nvCxnSpPr>
      <xdr:spPr>
        <a:xfrm>
          <a:off x="19787842" y="10526506"/>
          <a:ext cx="811696" cy="1380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58</xdr:row>
      <xdr:rowOff>82176</xdr:rowOff>
    </xdr:from>
    <xdr:to>
      <xdr:col>28</xdr:col>
      <xdr:colOff>372718</xdr:colOff>
      <xdr:row>61</xdr:row>
      <xdr:rowOff>55218</xdr:rowOff>
    </xdr:to>
    <xdr:cxnSp macro="">
      <xdr:nvCxnSpPr>
        <xdr:cNvPr id="37" name="Straight Arrow Connector 36"/>
        <xdr:cNvCxnSpPr/>
      </xdr:nvCxnSpPr>
      <xdr:spPr>
        <a:xfrm>
          <a:off x="21732875" y="8702301"/>
          <a:ext cx="769593" cy="877917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14941</xdr:colOff>
      <xdr:row>61</xdr:row>
      <xdr:rowOff>179457</xdr:rowOff>
    </xdr:from>
    <xdr:to>
      <xdr:col>28</xdr:col>
      <xdr:colOff>372718</xdr:colOff>
      <xdr:row>64</xdr:row>
      <xdr:rowOff>119531</xdr:rowOff>
    </xdr:to>
    <xdr:cxnSp macro="">
      <xdr:nvCxnSpPr>
        <xdr:cNvPr id="38" name="Straight Arrow Connector 37"/>
        <xdr:cNvCxnSpPr/>
      </xdr:nvCxnSpPr>
      <xdr:spPr>
        <a:xfrm flipV="1">
          <a:off x="21747816" y="9704457"/>
          <a:ext cx="754652" cy="84494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91612</xdr:colOff>
      <xdr:row>76</xdr:row>
      <xdr:rowOff>68770</xdr:rowOff>
    </xdr:from>
    <xdr:to>
      <xdr:col>34</xdr:col>
      <xdr:colOff>269875</xdr:colOff>
      <xdr:row>86</xdr:row>
      <xdr:rowOff>222878</xdr:rowOff>
    </xdr:to>
    <xdr:graphicFrame macro="">
      <xdr:nvGraphicFramePr>
        <xdr:cNvPr id="39" name="Chart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98701</xdr:colOff>
      <xdr:row>79</xdr:row>
      <xdr:rowOff>174625</xdr:rowOff>
    </xdr:from>
    <xdr:to>
      <xdr:col>34</xdr:col>
      <xdr:colOff>222250</xdr:colOff>
      <xdr:row>79</xdr:row>
      <xdr:rowOff>202234</xdr:rowOff>
    </xdr:to>
    <xdr:cxnSp macro="">
      <xdr:nvCxnSpPr>
        <xdr:cNvPr id="40" name="Straight Arrow Connector 39"/>
        <xdr:cNvCxnSpPr/>
      </xdr:nvCxnSpPr>
      <xdr:spPr>
        <a:xfrm flipV="1">
          <a:off x="18751826" y="16208375"/>
          <a:ext cx="5981424" cy="2760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14942</xdr:colOff>
      <xdr:row>91</xdr:row>
      <xdr:rowOff>89647</xdr:rowOff>
    </xdr:from>
    <xdr:to>
      <xdr:col>24</xdr:col>
      <xdr:colOff>0</xdr:colOff>
      <xdr:row>91</xdr:row>
      <xdr:rowOff>99392</xdr:rowOff>
    </xdr:to>
    <xdr:cxnSp macro="">
      <xdr:nvCxnSpPr>
        <xdr:cNvPr id="41" name="Straight Arrow Connector 40"/>
        <xdr:cNvCxnSpPr/>
      </xdr:nvCxnSpPr>
      <xdr:spPr>
        <a:xfrm>
          <a:off x="19811067" y="19679397"/>
          <a:ext cx="747058" cy="974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372717</xdr:colOff>
      <xdr:row>97</xdr:row>
      <xdr:rowOff>96631</xdr:rowOff>
    </xdr:from>
    <xdr:to>
      <xdr:col>24</xdr:col>
      <xdr:colOff>41413</xdr:colOff>
      <xdr:row>97</xdr:row>
      <xdr:rowOff>110435</xdr:rowOff>
    </xdr:to>
    <xdr:cxnSp macro="">
      <xdr:nvCxnSpPr>
        <xdr:cNvPr id="42" name="Straight Arrow Connector 41"/>
        <xdr:cNvCxnSpPr/>
      </xdr:nvCxnSpPr>
      <xdr:spPr>
        <a:xfrm>
          <a:off x="19787842" y="21591381"/>
          <a:ext cx="811696" cy="1380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91</xdr:row>
      <xdr:rowOff>82176</xdr:rowOff>
    </xdr:from>
    <xdr:to>
      <xdr:col>28</xdr:col>
      <xdr:colOff>372718</xdr:colOff>
      <xdr:row>94</xdr:row>
      <xdr:rowOff>55218</xdr:rowOff>
    </xdr:to>
    <xdr:cxnSp macro="">
      <xdr:nvCxnSpPr>
        <xdr:cNvPr id="43" name="Straight Arrow Connector 42"/>
        <xdr:cNvCxnSpPr/>
      </xdr:nvCxnSpPr>
      <xdr:spPr>
        <a:xfrm>
          <a:off x="21732875" y="19671926"/>
          <a:ext cx="769593" cy="973167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14941</xdr:colOff>
      <xdr:row>94</xdr:row>
      <xdr:rowOff>179457</xdr:rowOff>
    </xdr:from>
    <xdr:to>
      <xdr:col>28</xdr:col>
      <xdr:colOff>372718</xdr:colOff>
      <xdr:row>97</xdr:row>
      <xdr:rowOff>119531</xdr:rowOff>
    </xdr:to>
    <xdr:cxnSp macro="">
      <xdr:nvCxnSpPr>
        <xdr:cNvPr id="44" name="Straight Arrow Connector 43"/>
        <xdr:cNvCxnSpPr/>
      </xdr:nvCxnSpPr>
      <xdr:spPr>
        <a:xfrm flipV="1">
          <a:off x="21747816" y="20769332"/>
          <a:ext cx="754652" cy="84494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91612</xdr:colOff>
      <xdr:row>109</xdr:row>
      <xdr:rowOff>68770</xdr:rowOff>
    </xdr:from>
    <xdr:to>
      <xdr:col>34</xdr:col>
      <xdr:colOff>269875</xdr:colOff>
      <xdr:row>119</xdr:row>
      <xdr:rowOff>222878</xdr:rowOff>
    </xdr:to>
    <xdr:graphicFrame macro="">
      <xdr:nvGraphicFramePr>
        <xdr:cNvPr id="45" name="Chart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98701</xdr:colOff>
      <xdr:row>112</xdr:row>
      <xdr:rowOff>174625</xdr:rowOff>
    </xdr:from>
    <xdr:to>
      <xdr:col>34</xdr:col>
      <xdr:colOff>222250</xdr:colOff>
      <xdr:row>112</xdr:row>
      <xdr:rowOff>202234</xdr:rowOff>
    </xdr:to>
    <xdr:cxnSp macro="">
      <xdr:nvCxnSpPr>
        <xdr:cNvPr id="46" name="Straight Arrow Connector 45"/>
        <xdr:cNvCxnSpPr/>
      </xdr:nvCxnSpPr>
      <xdr:spPr>
        <a:xfrm flipV="1">
          <a:off x="18751826" y="27273250"/>
          <a:ext cx="5981424" cy="2760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14942</xdr:colOff>
      <xdr:row>124</xdr:row>
      <xdr:rowOff>89647</xdr:rowOff>
    </xdr:from>
    <xdr:to>
      <xdr:col>24</xdr:col>
      <xdr:colOff>0</xdr:colOff>
      <xdr:row>124</xdr:row>
      <xdr:rowOff>99392</xdr:rowOff>
    </xdr:to>
    <xdr:cxnSp macro="">
      <xdr:nvCxnSpPr>
        <xdr:cNvPr id="47" name="Straight Arrow Connector 46"/>
        <xdr:cNvCxnSpPr/>
      </xdr:nvCxnSpPr>
      <xdr:spPr>
        <a:xfrm>
          <a:off x="19811067" y="30744272"/>
          <a:ext cx="747058" cy="974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372717</xdr:colOff>
      <xdr:row>130</xdr:row>
      <xdr:rowOff>96631</xdr:rowOff>
    </xdr:from>
    <xdr:to>
      <xdr:col>24</xdr:col>
      <xdr:colOff>41413</xdr:colOff>
      <xdr:row>130</xdr:row>
      <xdr:rowOff>110435</xdr:rowOff>
    </xdr:to>
    <xdr:cxnSp macro="">
      <xdr:nvCxnSpPr>
        <xdr:cNvPr id="48" name="Straight Arrow Connector 47"/>
        <xdr:cNvCxnSpPr/>
      </xdr:nvCxnSpPr>
      <xdr:spPr>
        <a:xfrm>
          <a:off x="19787842" y="32656256"/>
          <a:ext cx="811696" cy="1380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124</xdr:row>
      <xdr:rowOff>82176</xdr:rowOff>
    </xdr:from>
    <xdr:to>
      <xdr:col>28</xdr:col>
      <xdr:colOff>372718</xdr:colOff>
      <xdr:row>127</xdr:row>
      <xdr:rowOff>55218</xdr:rowOff>
    </xdr:to>
    <xdr:cxnSp macro="">
      <xdr:nvCxnSpPr>
        <xdr:cNvPr id="49" name="Straight Arrow Connector 48"/>
        <xdr:cNvCxnSpPr/>
      </xdr:nvCxnSpPr>
      <xdr:spPr>
        <a:xfrm>
          <a:off x="21732875" y="30736801"/>
          <a:ext cx="769593" cy="973167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14941</xdr:colOff>
      <xdr:row>127</xdr:row>
      <xdr:rowOff>179457</xdr:rowOff>
    </xdr:from>
    <xdr:to>
      <xdr:col>28</xdr:col>
      <xdr:colOff>372718</xdr:colOff>
      <xdr:row>130</xdr:row>
      <xdr:rowOff>119531</xdr:rowOff>
    </xdr:to>
    <xdr:cxnSp macro="">
      <xdr:nvCxnSpPr>
        <xdr:cNvPr id="50" name="Straight Arrow Connector 49"/>
        <xdr:cNvCxnSpPr/>
      </xdr:nvCxnSpPr>
      <xdr:spPr>
        <a:xfrm flipV="1">
          <a:off x="21747816" y="31834207"/>
          <a:ext cx="754652" cy="84494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91612</xdr:colOff>
      <xdr:row>142</xdr:row>
      <xdr:rowOff>68770</xdr:rowOff>
    </xdr:from>
    <xdr:to>
      <xdr:col>34</xdr:col>
      <xdr:colOff>269875</xdr:colOff>
      <xdr:row>152</xdr:row>
      <xdr:rowOff>222878</xdr:rowOff>
    </xdr:to>
    <xdr:graphicFrame macro="">
      <xdr:nvGraphicFramePr>
        <xdr:cNvPr id="51" name="Chart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98701</xdr:colOff>
      <xdr:row>145</xdr:row>
      <xdr:rowOff>174625</xdr:rowOff>
    </xdr:from>
    <xdr:to>
      <xdr:col>34</xdr:col>
      <xdr:colOff>222250</xdr:colOff>
      <xdr:row>145</xdr:row>
      <xdr:rowOff>202234</xdr:rowOff>
    </xdr:to>
    <xdr:cxnSp macro="">
      <xdr:nvCxnSpPr>
        <xdr:cNvPr id="52" name="Straight Arrow Connector 51"/>
        <xdr:cNvCxnSpPr/>
      </xdr:nvCxnSpPr>
      <xdr:spPr>
        <a:xfrm flipV="1">
          <a:off x="18751826" y="38433375"/>
          <a:ext cx="5981424" cy="2760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14942</xdr:colOff>
      <xdr:row>157</xdr:row>
      <xdr:rowOff>89647</xdr:rowOff>
    </xdr:from>
    <xdr:to>
      <xdr:col>24</xdr:col>
      <xdr:colOff>0</xdr:colOff>
      <xdr:row>157</xdr:row>
      <xdr:rowOff>99392</xdr:rowOff>
    </xdr:to>
    <xdr:cxnSp macro="">
      <xdr:nvCxnSpPr>
        <xdr:cNvPr id="53" name="Straight Arrow Connector 52"/>
        <xdr:cNvCxnSpPr/>
      </xdr:nvCxnSpPr>
      <xdr:spPr>
        <a:xfrm>
          <a:off x="19811067" y="41904397"/>
          <a:ext cx="747058" cy="974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372717</xdr:colOff>
      <xdr:row>163</xdr:row>
      <xdr:rowOff>96631</xdr:rowOff>
    </xdr:from>
    <xdr:to>
      <xdr:col>24</xdr:col>
      <xdr:colOff>41413</xdr:colOff>
      <xdr:row>163</xdr:row>
      <xdr:rowOff>110435</xdr:rowOff>
    </xdr:to>
    <xdr:cxnSp macro="">
      <xdr:nvCxnSpPr>
        <xdr:cNvPr id="54" name="Straight Arrow Connector 53"/>
        <xdr:cNvCxnSpPr/>
      </xdr:nvCxnSpPr>
      <xdr:spPr>
        <a:xfrm>
          <a:off x="19787842" y="43816381"/>
          <a:ext cx="811696" cy="1380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157</xdr:row>
      <xdr:rowOff>82176</xdr:rowOff>
    </xdr:from>
    <xdr:to>
      <xdr:col>28</xdr:col>
      <xdr:colOff>372718</xdr:colOff>
      <xdr:row>160</xdr:row>
      <xdr:rowOff>55218</xdr:rowOff>
    </xdr:to>
    <xdr:cxnSp macro="">
      <xdr:nvCxnSpPr>
        <xdr:cNvPr id="55" name="Straight Arrow Connector 54"/>
        <xdr:cNvCxnSpPr/>
      </xdr:nvCxnSpPr>
      <xdr:spPr>
        <a:xfrm>
          <a:off x="21732875" y="41896926"/>
          <a:ext cx="769593" cy="973167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14941</xdr:colOff>
      <xdr:row>160</xdr:row>
      <xdr:rowOff>179457</xdr:rowOff>
    </xdr:from>
    <xdr:to>
      <xdr:col>28</xdr:col>
      <xdr:colOff>372718</xdr:colOff>
      <xdr:row>163</xdr:row>
      <xdr:rowOff>119531</xdr:rowOff>
    </xdr:to>
    <xdr:cxnSp macro="">
      <xdr:nvCxnSpPr>
        <xdr:cNvPr id="56" name="Straight Arrow Connector 55"/>
        <xdr:cNvCxnSpPr/>
      </xdr:nvCxnSpPr>
      <xdr:spPr>
        <a:xfrm flipV="1">
          <a:off x="21747816" y="42994332"/>
          <a:ext cx="754652" cy="84494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162278</xdr:colOff>
      <xdr:row>59</xdr:row>
      <xdr:rowOff>289278</xdr:rowOff>
    </xdr:from>
    <xdr:to>
      <xdr:col>20</xdr:col>
      <xdr:colOff>169333</xdr:colOff>
      <xdr:row>63</xdr:row>
      <xdr:rowOff>7057</xdr:rowOff>
    </xdr:to>
    <xdr:cxnSp macro="">
      <xdr:nvCxnSpPr>
        <xdr:cNvPr id="57" name="Straight Arrow Connector 56"/>
        <xdr:cNvCxnSpPr/>
      </xdr:nvCxnSpPr>
      <xdr:spPr>
        <a:xfrm flipV="1">
          <a:off x="19438056" y="20207111"/>
          <a:ext cx="7055" cy="910168"/>
        </a:xfrm>
        <a:prstGeom prst="straightConnector1">
          <a:avLst/>
        </a:prstGeom>
        <a:ln w="38100">
          <a:solidFill>
            <a:srgbClr val="FF0000"/>
          </a:solidFill>
          <a:prstDash val="sysDash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169330</xdr:colOff>
      <xdr:row>93</xdr:row>
      <xdr:rowOff>0</xdr:rowOff>
    </xdr:from>
    <xdr:to>
      <xdr:col>20</xdr:col>
      <xdr:colOff>176385</xdr:colOff>
      <xdr:row>96</xdr:row>
      <xdr:rowOff>14112</xdr:rowOff>
    </xdr:to>
    <xdr:cxnSp macro="">
      <xdr:nvCxnSpPr>
        <xdr:cNvPr id="58" name="Straight Arrow Connector 57"/>
        <xdr:cNvCxnSpPr/>
      </xdr:nvCxnSpPr>
      <xdr:spPr>
        <a:xfrm flipV="1">
          <a:off x="19445108" y="31242000"/>
          <a:ext cx="7055" cy="910168"/>
        </a:xfrm>
        <a:prstGeom prst="straightConnector1">
          <a:avLst/>
        </a:prstGeom>
        <a:ln w="38100">
          <a:solidFill>
            <a:srgbClr val="FF0000"/>
          </a:solidFill>
          <a:prstDash val="sysDash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162282</xdr:colOff>
      <xdr:row>126</xdr:row>
      <xdr:rowOff>0</xdr:rowOff>
    </xdr:from>
    <xdr:to>
      <xdr:col>20</xdr:col>
      <xdr:colOff>169337</xdr:colOff>
      <xdr:row>129</xdr:row>
      <xdr:rowOff>14112</xdr:rowOff>
    </xdr:to>
    <xdr:cxnSp macro="">
      <xdr:nvCxnSpPr>
        <xdr:cNvPr id="59" name="Straight Arrow Connector 58"/>
        <xdr:cNvCxnSpPr/>
      </xdr:nvCxnSpPr>
      <xdr:spPr>
        <a:xfrm flipV="1">
          <a:off x="19438060" y="42354500"/>
          <a:ext cx="7055" cy="910168"/>
        </a:xfrm>
        <a:prstGeom prst="straightConnector1">
          <a:avLst/>
        </a:prstGeom>
        <a:ln w="38100">
          <a:solidFill>
            <a:srgbClr val="FF0000"/>
          </a:solidFill>
          <a:prstDash val="sysDash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162288</xdr:colOff>
      <xdr:row>159</xdr:row>
      <xdr:rowOff>0</xdr:rowOff>
    </xdr:from>
    <xdr:to>
      <xdr:col>20</xdr:col>
      <xdr:colOff>169343</xdr:colOff>
      <xdr:row>162</xdr:row>
      <xdr:rowOff>14112</xdr:rowOff>
    </xdr:to>
    <xdr:cxnSp macro="">
      <xdr:nvCxnSpPr>
        <xdr:cNvPr id="60" name="Straight Arrow Connector 59"/>
        <xdr:cNvCxnSpPr/>
      </xdr:nvCxnSpPr>
      <xdr:spPr>
        <a:xfrm flipV="1">
          <a:off x="19438066" y="53467000"/>
          <a:ext cx="7055" cy="910168"/>
        </a:xfrm>
        <a:prstGeom prst="straightConnector1">
          <a:avLst/>
        </a:prstGeom>
        <a:ln w="38100">
          <a:solidFill>
            <a:srgbClr val="FF0000"/>
          </a:solidFill>
          <a:prstDash val="sysDash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14942</xdr:colOff>
      <xdr:row>7</xdr:row>
      <xdr:rowOff>89647</xdr:rowOff>
    </xdr:from>
    <xdr:to>
      <xdr:col>8</xdr:col>
      <xdr:colOff>0</xdr:colOff>
      <xdr:row>7</xdr:row>
      <xdr:rowOff>99392</xdr:rowOff>
    </xdr:to>
    <xdr:cxnSp macro="">
      <xdr:nvCxnSpPr>
        <xdr:cNvPr id="18" name="Straight Arrow Connector 17"/>
        <xdr:cNvCxnSpPr/>
      </xdr:nvCxnSpPr>
      <xdr:spPr>
        <a:xfrm>
          <a:off x="18391842" y="8262097"/>
          <a:ext cx="632758" cy="9745"/>
        </a:xfrm>
        <a:prstGeom prst="straightConnector1">
          <a:avLst/>
        </a:prstGeom>
        <a:ln w="38100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330200</xdr:colOff>
      <xdr:row>15</xdr:row>
      <xdr:rowOff>101600</xdr:rowOff>
    </xdr:from>
    <xdr:to>
      <xdr:col>8</xdr:col>
      <xdr:colOff>19050</xdr:colOff>
      <xdr:row>15</xdr:row>
      <xdr:rowOff>107950</xdr:rowOff>
    </xdr:to>
    <xdr:cxnSp macro="">
      <xdr:nvCxnSpPr>
        <xdr:cNvPr id="19" name="Straight Arrow Connector 18"/>
        <xdr:cNvCxnSpPr/>
      </xdr:nvCxnSpPr>
      <xdr:spPr>
        <a:xfrm>
          <a:off x="2844800" y="2533650"/>
          <a:ext cx="717550" cy="6350"/>
        </a:xfrm>
        <a:prstGeom prst="straightConnector1">
          <a:avLst/>
        </a:prstGeom>
        <a:ln w="57150" cmpd="dbl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</xdr:row>
      <xdr:rowOff>82176</xdr:rowOff>
    </xdr:from>
    <xdr:to>
      <xdr:col>12</xdr:col>
      <xdr:colOff>336550</xdr:colOff>
      <xdr:row>11</xdr:row>
      <xdr:rowOff>50800</xdr:rowOff>
    </xdr:to>
    <xdr:cxnSp macro="">
      <xdr:nvCxnSpPr>
        <xdr:cNvPr id="20" name="Straight Arrow Connector 19"/>
        <xdr:cNvCxnSpPr/>
      </xdr:nvCxnSpPr>
      <xdr:spPr>
        <a:xfrm>
          <a:off x="4572000" y="1383926"/>
          <a:ext cx="679450" cy="533774"/>
        </a:xfrm>
        <a:prstGeom prst="straightConnector1">
          <a:avLst/>
        </a:prstGeom>
        <a:ln w="38100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120650</xdr:rowOff>
    </xdr:from>
    <xdr:to>
      <xdr:col>13</xdr:col>
      <xdr:colOff>0</xdr:colOff>
      <xdr:row>15</xdr:row>
      <xdr:rowOff>133350</xdr:rowOff>
    </xdr:to>
    <xdr:cxnSp macro="">
      <xdr:nvCxnSpPr>
        <xdr:cNvPr id="21" name="Straight Arrow Connector 20"/>
        <xdr:cNvCxnSpPr/>
      </xdr:nvCxnSpPr>
      <xdr:spPr>
        <a:xfrm flipV="1">
          <a:off x="3340100" y="2374900"/>
          <a:ext cx="495300" cy="901700"/>
        </a:xfrm>
        <a:prstGeom prst="straightConnector1">
          <a:avLst/>
        </a:prstGeom>
        <a:ln w="57150" cmpd="dbl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14942</xdr:colOff>
      <xdr:row>25</xdr:row>
      <xdr:rowOff>89647</xdr:rowOff>
    </xdr:from>
    <xdr:to>
      <xdr:col>8</xdr:col>
      <xdr:colOff>0</xdr:colOff>
      <xdr:row>25</xdr:row>
      <xdr:rowOff>99392</xdr:rowOff>
    </xdr:to>
    <xdr:cxnSp macro="">
      <xdr:nvCxnSpPr>
        <xdr:cNvPr id="6" name="Straight Arrow Connector 5"/>
        <xdr:cNvCxnSpPr/>
      </xdr:nvCxnSpPr>
      <xdr:spPr>
        <a:xfrm>
          <a:off x="2758142" y="1467597"/>
          <a:ext cx="594658" cy="9745"/>
        </a:xfrm>
        <a:prstGeom prst="straightConnector1">
          <a:avLst/>
        </a:prstGeom>
        <a:ln w="57150" cmpd="dbl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330200</xdr:colOff>
      <xdr:row>31</xdr:row>
      <xdr:rowOff>101600</xdr:rowOff>
    </xdr:from>
    <xdr:to>
      <xdr:col>8</xdr:col>
      <xdr:colOff>19050</xdr:colOff>
      <xdr:row>31</xdr:row>
      <xdr:rowOff>107950</xdr:rowOff>
    </xdr:to>
    <xdr:cxnSp macro="">
      <xdr:nvCxnSpPr>
        <xdr:cNvPr id="7" name="Straight Arrow Connector 6"/>
        <xdr:cNvCxnSpPr/>
      </xdr:nvCxnSpPr>
      <xdr:spPr>
        <a:xfrm>
          <a:off x="2743200" y="2686050"/>
          <a:ext cx="628650" cy="6350"/>
        </a:xfrm>
        <a:prstGeom prst="straightConnector1">
          <a:avLst/>
        </a:prstGeom>
        <a:ln w="57150" cmpd="dbl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25</xdr:row>
      <xdr:rowOff>82176</xdr:rowOff>
    </xdr:from>
    <xdr:to>
      <xdr:col>12</xdr:col>
      <xdr:colOff>336550</xdr:colOff>
      <xdr:row>28</xdr:row>
      <xdr:rowOff>50800</xdr:rowOff>
    </xdr:to>
    <xdr:cxnSp macro="">
      <xdr:nvCxnSpPr>
        <xdr:cNvPr id="8" name="Straight Arrow Connector 7"/>
        <xdr:cNvCxnSpPr/>
      </xdr:nvCxnSpPr>
      <xdr:spPr>
        <a:xfrm>
          <a:off x="4267200" y="1460126"/>
          <a:ext cx="609600" cy="571874"/>
        </a:xfrm>
        <a:prstGeom prst="straightConnector1">
          <a:avLst/>
        </a:prstGeom>
        <a:ln w="57150" cmpd="dbl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14941</xdr:colOff>
      <xdr:row>28</xdr:row>
      <xdr:rowOff>120650</xdr:rowOff>
    </xdr:from>
    <xdr:to>
      <xdr:col>12</xdr:col>
      <xdr:colOff>336550</xdr:colOff>
      <xdr:row>31</xdr:row>
      <xdr:rowOff>119530</xdr:rowOff>
    </xdr:to>
    <xdr:cxnSp macro="">
      <xdr:nvCxnSpPr>
        <xdr:cNvPr id="9" name="Straight Arrow Connector 8"/>
        <xdr:cNvCxnSpPr/>
      </xdr:nvCxnSpPr>
      <xdr:spPr>
        <a:xfrm flipV="1">
          <a:off x="4282141" y="2101850"/>
          <a:ext cx="594659" cy="602130"/>
        </a:xfrm>
        <a:prstGeom prst="straightConnector1">
          <a:avLst/>
        </a:prstGeom>
        <a:ln w="57150" cmpd="dbl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127000</xdr:colOff>
      <xdr:row>27</xdr:row>
      <xdr:rowOff>12702</xdr:rowOff>
    </xdr:from>
    <xdr:to>
      <xdr:col>4</xdr:col>
      <xdr:colOff>127000</xdr:colOff>
      <xdr:row>30</xdr:row>
      <xdr:rowOff>0</xdr:rowOff>
    </xdr:to>
    <xdr:cxnSp macro="">
      <xdr:nvCxnSpPr>
        <xdr:cNvPr id="10" name="Straight Arrow Connector 9"/>
        <xdr:cNvCxnSpPr/>
      </xdr:nvCxnSpPr>
      <xdr:spPr>
        <a:xfrm flipV="1">
          <a:off x="2260600" y="4781552"/>
          <a:ext cx="0" cy="590548"/>
        </a:xfrm>
        <a:prstGeom prst="straightConnector1">
          <a:avLst/>
        </a:prstGeom>
        <a:ln w="57150" cmpd="dbl">
          <a:solidFill>
            <a:schemeClr val="tx1"/>
          </a:solidFill>
          <a:prstDash val="sysDash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12700</xdr:colOff>
      <xdr:row>13</xdr:row>
      <xdr:rowOff>107950</xdr:rowOff>
    </xdr:from>
    <xdr:to>
      <xdr:col>18</xdr:col>
      <xdr:colOff>44450</xdr:colOff>
      <xdr:row>13</xdr:row>
      <xdr:rowOff>113180</xdr:rowOff>
    </xdr:to>
    <xdr:cxnSp macro="">
      <xdr:nvCxnSpPr>
        <xdr:cNvPr id="11" name="Straight Arrow Connector 10"/>
        <xdr:cNvCxnSpPr/>
      </xdr:nvCxnSpPr>
      <xdr:spPr>
        <a:xfrm flipV="1">
          <a:off x="6146800" y="2692400"/>
          <a:ext cx="387350" cy="5230"/>
        </a:xfrm>
        <a:prstGeom prst="straightConnector1">
          <a:avLst/>
        </a:prstGeom>
        <a:ln w="57150" cmpd="dbl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72562</xdr:colOff>
      <xdr:row>9</xdr:row>
      <xdr:rowOff>24320</xdr:rowOff>
    </xdr:from>
    <xdr:to>
      <xdr:col>35</xdr:col>
      <xdr:colOff>171450</xdr:colOff>
      <xdr:row>15</xdr:row>
      <xdr:rowOff>133350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469900</xdr:colOff>
      <xdr:row>12</xdr:row>
      <xdr:rowOff>25400</xdr:rowOff>
    </xdr:from>
    <xdr:to>
      <xdr:col>35</xdr:col>
      <xdr:colOff>152400</xdr:colOff>
      <xdr:row>12</xdr:row>
      <xdr:rowOff>37560</xdr:rowOff>
    </xdr:to>
    <xdr:cxnSp macro="">
      <xdr:nvCxnSpPr>
        <xdr:cNvPr id="15" name="Straight Arrow Connector 14"/>
        <xdr:cNvCxnSpPr/>
      </xdr:nvCxnSpPr>
      <xdr:spPr>
        <a:xfrm>
          <a:off x="8045450" y="2482850"/>
          <a:ext cx="2876550" cy="1216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66212</xdr:colOff>
      <xdr:row>45</xdr:row>
      <xdr:rowOff>30670</xdr:rowOff>
    </xdr:from>
    <xdr:to>
      <xdr:col>13</xdr:col>
      <xdr:colOff>165100</xdr:colOff>
      <xdr:row>52</xdr:row>
      <xdr:rowOff>146050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527050</xdr:colOff>
      <xdr:row>48</xdr:row>
      <xdr:rowOff>133350</xdr:rowOff>
    </xdr:from>
    <xdr:to>
      <xdr:col>13</xdr:col>
      <xdr:colOff>44450</xdr:colOff>
      <xdr:row>48</xdr:row>
      <xdr:rowOff>133350</xdr:rowOff>
    </xdr:to>
    <xdr:cxnSp macro="">
      <xdr:nvCxnSpPr>
        <xdr:cNvPr id="25" name="Straight Arrow Connector 24"/>
        <xdr:cNvCxnSpPr/>
      </xdr:nvCxnSpPr>
      <xdr:spPr>
        <a:xfrm>
          <a:off x="1136650" y="9461500"/>
          <a:ext cx="2781300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66212</xdr:colOff>
      <xdr:row>62</xdr:row>
      <xdr:rowOff>30670</xdr:rowOff>
    </xdr:from>
    <xdr:to>
      <xdr:col>13</xdr:col>
      <xdr:colOff>165100</xdr:colOff>
      <xdr:row>69</xdr:row>
      <xdr:rowOff>146050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527050</xdr:colOff>
      <xdr:row>65</xdr:row>
      <xdr:rowOff>0</xdr:rowOff>
    </xdr:from>
    <xdr:to>
      <xdr:col>13</xdr:col>
      <xdr:colOff>44450</xdr:colOff>
      <xdr:row>65</xdr:row>
      <xdr:rowOff>0</xdr:rowOff>
    </xdr:to>
    <xdr:cxnSp macro="">
      <xdr:nvCxnSpPr>
        <xdr:cNvPr id="28" name="Straight Arrow Connector 27"/>
        <xdr:cNvCxnSpPr/>
      </xdr:nvCxnSpPr>
      <xdr:spPr>
        <a:xfrm>
          <a:off x="1136650" y="12217400"/>
          <a:ext cx="2781300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54428</xdr:colOff>
      <xdr:row>23</xdr:row>
      <xdr:rowOff>111578</xdr:rowOff>
    </xdr:from>
    <xdr:to>
      <xdr:col>15</xdr:col>
      <xdr:colOff>571499</xdr:colOff>
      <xdr:row>52</xdr:row>
      <xdr:rowOff>136071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91612</xdr:colOff>
      <xdr:row>10</xdr:row>
      <xdr:rowOff>68770</xdr:rowOff>
    </xdr:from>
    <xdr:to>
      <xdr:col>30</xdr:col>
      <xdr:colOff>269875</xdr:colOff>
      <xdr:row>20</xdr:row>
      <xdr:rowOff>222878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222250</xdr:colOff>
      <xdr:row>14</xdr:row>
      <xdr:rowOff>285750</xdr:rowOff>
    </xdr:from>
    <xdr:to>
      <xdr:col>30</xdr:col>
      <xdr:colOff>206375</xdr:colOff>
      <xdr:row>15</xdr:row>
      <xdr:rowOff>0</xdr:rowOff>
    </xdr:to>
    <xdr:cxnSp macro="">
      <xdr:nvCxnSpPr>
        <xdr:cNvPr id="3" name="Straight Arrow Connector 2"/>
        <xdr:cNvCxnSpPr/>
      </xdr:nvCxnSpPr>
      <xdr:spPr>
        <a:xfrm>
          <a:off x="13792200" y="5619750"/>
          <a:ext cx="4841875" cy="1270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14942</xdr:colOff>
      <xdr:row>25</xdr:row>
      <xdr:rowOff>89647</xdr:rowOff>
    </xdr:from>
    <xdr:to>
      <xdr:col>20</xdr:col>
      <xdr:colOff>0</xdr:colOff>
      <xdr:row>25</xdr:row>
      <xdr:rowOff>99392</xdr:rowOff>
    </xdr:to>
    <xdr:cxnSp macro="">
      <xdr:nvCxnSpPr>
        <xdr:cNvPr id="4" name="Straight Arrow Connector 3"/>
        <xdr:cNvCxnSpPr/>
      </xdr:nvCxnSpPr>
      <xdr:spPr>
        <a:xfrm>
          <a:off x="14556442" y="8693897"/>
          <a:ext cx="632758" cy="9745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313765</xdr:colOff>
      <xdr:row>31</xdr:row>
      <xdr:rowOff>97118</xdr:rowOff>
    </xdr:from>
    <xdr:to>
      <xdr:col>19</xdr:col>
      <xdr:colOff>320261</xdr:colOff>
      <xdr:row>31</xdr:row>
      <xdr:rowOff>104913</xdr:rowOff>
    </xdr:to>
    <xdr:cxnSp macro="">
      <xdr:nvCxnSpPr>
        <xdr:cNvPr id="5" name="Straight Arrow Connector 4"/>
        <xdr:cNvCxnSpPr/>
      </xdr:nvCxnSpPr>
      <xdr:spPr>
        <a:xfrm>
          <a:off x="14531415" y="10498418"/>
          <a:ext cx="654196" cy="779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25</xdr:row>
      <xdr:rowOff>82176</xdr:rowOff>
    </xdr:from>
    <xdr:to>
      <xdr:col>25</xdr:col>
      <xdr:colOff>7056</xdr:colOff>
      <xdr:row>28</xdr:row>
      <xdr:rowOff>127000</xdr:rowOff>
    </xdr:to>
    <xdr:cxnSp macro="">
      <xdr:nvCxnSpPr>
        <xdr:cNvPr id="6" name="Straight Arrow Connector 5"/>
        <xdr:cNvCxnSpPr/>
      </xdr:nvCxnSpPr>
      <xdr:spPr>
        <a:xfrm>
          <a:off x="16220722" y="8647620"/>
          <a:ext cx="740834" cy="940880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14941</xdr:colOff>
      <xdr:row>28</xdr:row>
      <xdr:rowOff>183444</xdr:rowOff>
    </xdr:from>
    <xdr:to>
      <xdr:col>25</xdr:col>
      <xdr:colOff>0</xdr:colOff>
      <xdr:row>31</xdr:row>
      <xdr:rowOff>119530</xdr:rowOff>
    </xdr:to>
    <xdr:cxnSp macro="">
      <xdr:nvCxnSpPr>
        <xdr:cNvPr id="7" name="Straight Arrow Connector 6"/>
        <xdr:cNvCxnSpPr/>
      </xdr:nvCxnSpPr>
      <xdr:spPr>
        <a:xfrm flipV="1">
          <a:off x="16235663" y="9644944"/>
          <a:ext cx="718837" cy="825086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91612</xdr:colOff>
      <xdr:row>44</xdr:row>
      <xdr:rowOff>68770</xdr:rowOff>
    </xdr:from>
    <xdr:to>
      <xdr:col>30</xdr:col>
      <xdr:colOff>269875</xdr:colOff>
      <xdr:row>54</xdr:row>
      <xdr:rowOff>222878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222250</xdr:colOff>
      <xdr:row>48</xdr:row>
      <xdr:rowOff>285750</xdr:rowOff>
    </xdr:from>
    <xdr:to>
      <xdr:col>30</xdr:col>
      <xdr:colOff>206375</xdr:colOff>
      <xdr:row>49</xdr:row>
      <xdr:rowOff>0</xdr:rowOff>
    </xdr:to>
    <xdr:cxnSp macro="">
      <xdr:nvCxnSpPr>
        <xdr:cNvPr id="10" name="Straight Arrow Connector 9"/>
        <xdr:cNvCxnSpPr/>
      </xdr:nvCxnSpPr>
      <xdr:spPr>
        <a:xfrm>
          <a:off x="13792200" y="16783050"/>
          <a:ext cx="4841875" cy="1270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14942</xdr:colOff>
      <xdr:row>59</xdr:row>
      <xdr:rowOff>89647</xdr:rowOff>
    </xdr:from>
    <xdr:to>
      <xdr:col>20</xdr:col>
      <xdr:colOff>0</xdr:colOff>
      <xdr:row>59</xdr:row>
      <xdr:rowOff>99392</xdr:rowOff>
    </xdr:to>
    <xdr:cxnSp macro="">
      <xdr:nvCxnSpPr>
        <xdr:cNvPr id="11" name="Straight Arrow Connector 10"/>
        <xdr:cNvCxnSpPr/>
      </xdr:nvCxnSpPr>
      <xdr:spPr>
        <a:xfrm>
          <a:off x="14556442" y="19857197"/>
          <a:ext cx="632758" cy="974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313765</xdr:colOff>
      <xdr:row>65</xdr:row>
      <xdr:rowOff>97118</xdr:rowOff>
    </xdr:from>
    <xdr:to>
      <xdr:col>19</xdr:col>
      <xdr:colOff>320261</xdr:colOff>
      <xdr:row>65</xdr:row>
      <xdr:rowOff>104913</xdr:rowOff>
    </xdr:to>
    <xdr:cxnSp macro="">
      <xdr:nvCxnSpPr>
        <xdr:cNvPr id="12" name="Straight Arrow Connector 11"/>
        <xdr:cNvCxnSpPr/>
      </xdr:nvCxnSpPr>
      <xdr:spPr>
        <a:xfrm>
          <a:off x="14531415" y="21661718"/>
          <a:ext cx="654196" cy="779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59</xdr:row>
      <xdr:rowOff>82176</xdr:rowOff>
    </xdr:from>
    <xdr:to>
      <xdr:col>25</xdr:col>
      <xdr:colOff>7056</xdr:colOff>
      <xdr:row>62</xdr:row>
      <xdr:rowOff>119944</xdr:rowOff>
    </xdr:to>
    <xdr:cxnSp macro="">
      <xdr:nvCxnSpPr>
        <xdr:cNvPr id="13" name="Straight Arrow Connector 12"/>
        <xdr:cNvCxnSpPr/>
      </xdr:nvCxnSpPr>
      <xdr:spPr>
        <a:xfrm>
          <a:off x="16220722" y="19760120"/>
          <a:ext cx="740834" cy="93382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14941</xdr:colOff>
      <xdr:row>62</xdr:row>
      <xdr:rowOff>176389</xdr:rowOff>
    </xdr:from>
    <xdr:to>
      <xdr:col>25</xdr:col>
      <xdr:colOff>14111</xdr:colOff>
      <xdr:row>65</xdr:row>
      <xdr:rowOff>119530</xdr:rowOff>
    </xdr:to>
    <xdr:cxnSp macro="">
      <xdr:nvCxnSpPr>
        <xdr:cNvPr id="14" name="Straight Arrow Connector 13"/>
        <xdr:cNvCxnSpPr/>
      </xdr:nvCxnSpPr>
      <xdr:spPr>
        <a:xfrm flipV="1">
          <a:off x="16235663" y="20750389"/>
          <a:ext cx="732948" cy="83214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91612</xdr:colOff>
      <xdr:row>10</xdr:row>
      <xdr:rowOff>68770</xdr:rowOff>
    </xdr:from>
    <xdr:to>
      <xdr:col>30</xdr:col>
      <xdr:colOff>269875</xdr:colOff>
      <xdr:row>20</xdr:row>
      <xdr:rowOff>222878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82826</xdr:colOff>
      <xdr:row>15</xdr:row>
      <xdr:rowOff>0</xdr:rowOff>
    </xdr:from>
    <xdr:to>
      <xdr:col>30</xdr:col>
      <xdr:colOff>206375</xdr:colOff>
      <xdr:row>15</xdr:row>
      <xdr:rowOff>27609</xdr:rowOff>
    </xdr:to>
    <xdr:cxnSp macro="">
      <xdr:nvCxnSpPr>
        <xdr:cNvPr id="3" name="Straight Arrow Connector 2"/>
        <xdr:cNvCxnSpPr/>
      </xdr:nvCxnSpPr>
      <xdr:spPr>
        <a:xfrm flipV="1">
          <a:off x="13855976" y="5632450"/>
          <a:ext cx="5952849" cy="2760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14942</xdr:colOff>
      <xdr:row>25</xdr:row>
      <xdr:rowOff>89647</xdr:rowOff>
    </xdr:from>
    <xdr:to>
      <xdr:col>20</xdr:col>
      <xdr:colOff>0</xdr:colOff>
      <xdr:row>25</xdr:row>
      <xdr:rowOff>99392</xdr:rowOff>
    </xdr:to>
    <xdr:cxnSp macro="">
      <xdr:nvCxnSpPr>
        <xdr:cNvPr id="4" name="Straight Arrow Connector 3"/>
        <xdr:cNvCxnSpPr/>
      </xdr:nvCxnSpPr>
      <xdr:spPr>
        <a:xfrm>
          <a:off x="14931092" y="8693897"/>
          <a:ext cx="747058" cy="9745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372717</xdr:colOff>
      <xdr:row>31</xdr:row>
      <xdr:rowOff>96631</xdr:rowOff>
    </xdr:from>
    <xdr:to>
      <xdr:col>20</xdr:col>
      <xdr:colOff>41413</xdr:colOff>
      <xdr:row>31</xdr:row>
      <xdr:rowOff>110435</xdr:rowOff>
    </xdr:to>
    <xdr:cxnSp macro="">
      <xdr:nvCxnSpPr>
        <xdr:cNvPr id="5" name="Straight Arrow Connector 4"/>
        <xdr:cNvCxnSpPr/>
      </xdr:nvCxnSpPr>
      <xdr:spPr>
        <a:xfrm>
          <a:off x="14907867" y="10497931"/>
          <a:ext cx="811696" cy="1380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25</xdr:row>
      <xdr:rowOff>82176</xdr:rowOff>
    </xdr:from>
    <xdr:to>
      <xdr:col>24</xdr:col>
      <xdr:colOff>372718</xdr:colOff>
      <xdr:row>28</xdr:row>
      <xdr:rowOff>55218</xdr:rowOff>
    </xdr:to>
    <xdr:cxnSp macro="">
      <xdr:nvCxnSpPr>
        <xdr:cNvPr id="6" name="Straight Arrow Connector 5"/>
        <xdr:cNvCxnSpPr/>
      </xdr:nvCxnSpPr>
      <xdr:spPr>
        <a:xfrm>
          <a:off x="16846550" y="8686426"/>
          <a:ext cx="766418" cy="87474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14941</xdr:colOff>
      <xdr:row>28</xdr:row>
      <xdr:rowOff>179457</xdr:rowOff>
    </xdr:from>
    <xdr:to>
      <xdr:col>24</xdr:col>
      <xdr:colOff>372718</xdr:colOff>
      <xdr:row>31</xdr:row>
      <xdr:rowOff>119531</xdr:rowOff>
    </xdr:to>
    <xdr:cxnSp macro="">
      <xdr:nvCxnSpPr>
        <xdr:cNvPr id="7" name="Straight Arrow Connector 6"/>
        <xdr:cNvCxnSpPr/>
      </xdr:nvCxnSpPr>
      <xdr:spPr>
        <a:xfrm flipV="1">
          <a:off x="16861491" y="9685407"/>
          <a:ext cx="751477" cy="83542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91612</xdr:colOff>
      <xdr:row>43</xdr:row>
      <xdr:rowOff>68770</xdr:rowOff>
    </xdr:from>
    <xdr:to>
      <xdr:col>30</xdr:col>
      <xdr:colOff>269875</xdr:colOff>
      <xdr:row>53</xdr:row>
      <xdr:rowOff>222878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98701</xdr:colOff>
      <xdr:row>46</xdr:row>
      <xdr:rowOff>174625</xdr:rowOff>
    </xdr:from>
    <xdr:to>
      <xdr:col>30</xdr:col>
      <xdr:colOff>222250</xdr:colOff>
      <xdr:row>46</xdr:row>
      <xdr:rowOff>202234</xdr:rowOff>
    </xdr:to>
    <xdr:cxnSp macro="">
      <xdr:nvCxnSpPr>
        <xdr:cNvPr id="10" name="Straight Arrow Connector 9"/>
        <xdr:cNvCxnSpPr/>
      </xdr:nvCxnSpPr>
      <xdr:spPr>
        <a:xfrm flipV="1">
          <a:off x="13871851" y="16189325"/>
          <a:ext cx="5952849" cy="2760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14942</xdr:colOff>
      <xdr:row>58</xdr:row>
      <xdr:rowOff>89647</xdr:rowOff>
    </xdr:from>
    <xdr:to>
      <xdr:col>20</xdr:col>
      <xdr:colOff>0</xdr:colOff>
      <xdr:row>58</xdr:row>
      <xdr:rowOff>99392</xdr:rowOff>
    </xdr:to>
    <xdr:cxnSp macro="">
      <xdr:nvCxnSpPr>
        <xdr:cNvPr id="11" name="Straight Arrow Connector 10"/>
        <xdr:cNvCxnSpPr/>
      </xdr:nvCxnSpPr>
      <xdr:spPr>
        <a:xfrm>
          <a:off x="14931092" y="19673047"/>
          <a:ext cx="747058" cy="974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372717</xdr:colOff>
      <xdr:row>64</xdr:row>
      <xdr:rowOff>96631</xdr:rowOff>
    </xdr:from>
    <xdr:to>
      <xdr:col>20</xdr:col>
      <xdr:colOff>41413</xdr:colOff>
      <xdr:row>64</xdr:row>
      <xdr:rowOff>110435</xdr:rowOff>
    </xdr:to>
    <xdr:cxnSp macro="">
      <xdr:nvCxnSpPr>
        <xdr:cNvPr id="12" name="Straight Arrow Connector 11"/>
        <xdr:cNvCxnSpPr/>
      </xdr:nvCxnSpPr>
      <xdr:spPr>
        <a:xfrm>
          <a:off x="14907867" y="21572331"/>
          <a:ext cx="811696" cy="1380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58</xdr:row>
      <xdr:rowOff>82176</xdr:rowOff>
    </xdr:from>
    <xdr:to>
      <xdr:col>24</xdr:col>
      <xdr:colOff>372718</xdr:colOff>
      <xdr:row>61</xdr:row>
      <xdr:rowOff>55218</xdr:rowOff>
    </xdr:to>
    <xdr:cxnSp macro="">
      <xdr:nvCxnSpPr>
        <xdr:cNvPr id="13" name="Straight Arrow Connector 12"/>
        <xdr:cNvCxnSpPr/>
      </xdr:nvCxnSpPr>
      <xdr:spPr>
        <a:xfrm>
          <a:off x="16846550" y="19665576"/>
          <a:ext cx="766418" cy="969992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14941</xdr:colOff>
      <xdr:row>61</xdr:row>
      <xdr:rowOff>179457</xdr:rowOff>
    </xdr:from>
    <xdr:to>
      <xdr:col>24</xdr:col>
      <xdr:colOff>372718</xdr:colOff>
      <xdr:row>64</xdr:row>
      <xdr:rowOff>119531</xdr:rowOff>
    </xdr:to>
    <xdr:cxnSp macro="">
      <xdr:nvCxnSpPr>
        <xdr:cNvPr id="14" name="Straight Arrow Connector 13"/>
        <xdr:cNvCxnSpPr/>
      </xdr:nvCxnSpPr>
      <xdr:spPr>
        <a:xfrm flipV="1">
          <a:off x="16861491" y="20759807"/>
          <a:ext cx="751477" cy="83542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91612</xdr:colOff>
      <xdr:row>76</xdr:row>
      <xdr:rowOff>68770</xdr:rowOff>
    </xdr:from>
    <xdr:to>
      <xdr:col>30</xdr:col>
      <xdr:colOff>269875</xdr:colOff>
      <xdr:row>86</xdr:row>
      <xdr:rowOff>222878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98701</xdr:colOff>
      <xdr:row>79</xdr:row>
      <xdr:rowOff>174625</xdr:rowOff>
    </xdr:from>
    <xdr:to>
      <xdr:col>30</xdr:col>
      <xdr:colOff>222250</xdr:colOff>
      <xdr:row>79</xdr:row>
      <xdr:rowOff>202234</xdr:rowOff>
    </xdr:to>
    <xdr:cxnSp macro="">
      <xdr:nvCxnSpPr>
        <xdr:cNvPr id="16" name="Straight Arrow Connector 15"/>
        <xdr:cNvCxnSpPr/>
      </xdr:nvCxnSpPr>
      <xdr:spPr>
        <a:xfrm flipV="1">
          <a:off x="13871851" y="27263725"/>
          <a:ext cx="5952849" cy="2760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14942</xdr:colOff>
      <xdr:row>91</xdr:row>
      <xdr:rowOff>89647</xdr:rowOff>
    </xdr:from>
    <xdr:to>
      <xdr:col>20</xdr:col>
      <xdr:colOff>0</xdr:colOff>
      <xdr:row>91</xdr:row>
      <xdr:rowOff>99392</xdr:rowOff>
    </xdr:to>
    <xdr:cxnSp macro="">
      <xdr:nvCxnSpPr>
        <xdr:cNvPr id="17" name="Straight Arrow Connector 16"/>
        <xdr:cNvCxnSpPr/>
      </xdr:nvCxnSpPr>
      <xdr:spPr>
        <a:xfrm>
          <a:off x="14931092" y="30747447"/>
          <a:ext cx="747058" cy="974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372717</xdr:colOff>
      <xdr:row>97</xdr:row>
      <xdr:rowOff>96631</xdr:rowOff>
    </xdr:from>
    <xdr:to>
      <xdr:col>20</xdr:col>
      <xdr:colOff>41413</xdr:colOff>
      <xdr:row>97</xdr:row>
      <xdr:rowOff>110435</xdr:rowOff>
    </xdr:to>
    <xdr:cxnSp macro="">
      <xdr:nvCxnSpPr>
        <xdr:cNvPr id="18" name="Straight Arrow Connector 17"/>
        <xdr:cNvCxnSpPr/>
      </xdr:nvCxnSpPr>
      <xdr:spPr>
        <a:xfrm>
          <a:off x="14907867" y="32646731"/>
          <a:ext cx="811696" cy="1380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91</xdr:row>
      <xdr:rowOff>82176</xdr:rowOff>
    </xdr:from>
    <xdr:to>
      <xdr:col>24</xdr:col>
      <xdr:colOff>372718</xdr:colOff>
      <xdr:row>94</xdr:row>
      <xdr:rowOff>55218</xdr:rowOff>
    </xdr:to>
    <xdr:cxnSp macro="">
      <xdr:nvCxnSpPr>
        <xdr:cNvPr id="19" name="Straight Arrow Connector 18"/>
        <xdr:cNvCxnSpPr/>
      </xdr:nvCxnSpPr>
      <xdr:spPr>
        <a:xfrm>
          <a:off x="16846550" y="30739976"/>
          <a:ext cx="766418" cy="969992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14941</xdr:colOff>
      <xdr:row>94</xdr:row>
      <xdr:rowOff>179457</xdr:rowOff>
    </xdr:from>
    <xdr:to>
      <xdr:col>24</xdr:col>
      <xdr:colOff>372718</xdr:colOff>
      <xdr:row>97</xdr:row>
      <xdr:rowOff>119531</xdr:rowOff>
    </xdr:to>
    <xdr:cxnSp macro="">
      <xdr:nvCxnSpPr>
        <xdr:cNvPr id="20" name="Straight Arrow Connector 19"/>
        <xdr:cNvCxnSpPr/>
      </xdr:nvCxnSpPr>
      <xdr:spPr>
        <a:xfrm flipV="1">
          <a:off x="16861491" y="31834207"/>
          <a:ext cx="751477" cy="83542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154214</xdr:colOff>
      <xdr:row>59</xdr:row>
      <xdr:rowOff>290286</xdr:rowOff>
    </xdr:from>
    <xdr:to>
      <xdr:col>16</xdr:col>
      <xdr:colOff>163286</xdr:colOff>
      <xdr:row>62</xdr:row>
      <xdr:rowOff>281215</xdr:rowOff>
    </xdr:to>
    <xdr:cxnSp macro="">
      <xdr:nvCxnSpPr>
        <xdr:cNvPr id="21" name="Straight Arrow Connector 20"/>
        <xdr:cNvCxnSpPr/>
      </xdr:nvCxnSpPr>
      <xdr:spPr>
        <a:xfrm flipV="1">
          <a:off x="14314714" y="20301857"/>
          <a:ext cx="9072" cy="898072"/>
        </a:xfrm>
        <a:prstGeom prst="straightConnector1">
          <a:avLst/>
        </a:prstGeom>
        <a:ln w="38100">
          <a:solidFill>
            <a:srgbClr val="FF0000"/>
          </a:solidFill>
          <a:prstDash val="sysDash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163282</xdr:colOff>
      <xdr:row>93</xdr:row>
      <xdr:rowOff>0</xdr:rowOff>
    </xdr:from>
    <xdr:to>
      <xdr:col>16</xdr:col>
      <xdr:colOff>172354</xdr:colOff>
      <xdr:row>95</xdr:row>
      <xdr:rowOff>290287</xdr:rowOff>
    </xdr:to>
    <xdr:cxnSp macro="">
      <xdr:nvCxnSpPr>
        <xdr:cNvPr id="23" name="Straight Arrow Connector 22"/>
        <xdr:cNvCxnSpPr/>
      </xdr:nvCxnSpPr>
      <xdr:spPr>
        <a:xfrm flipV="1">
          <a:off x="14323782" y="31405286"/>
          <a:ext cx="9072" cy="898072"/>
        </a:xfrm>
        <a:prstGeom prst="straightConnector1">
          <a:avLst/>
        </a:prstGeom>
        <a:ln w="38100">
          <a:solidFill>
            <a:srgbClr val="FF0000"/>
          </a:solidFill>
          <a:prstDash val="sysDash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91612</xdr:colOff>
      <xdr:row>10</xdr:row>
      <xdr:rowOff>68770</xdr:rowOff>
    </xdr:from>
    <xdr:to>
      <xdr:col>34</xdr:col>
      <xdr:colOff>269875</xdr:colOff>
      <xdr:row>20</xdr:row>
      <xdr:rowOff>222878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82826</xdr:colOff>
      <xdr:row>15</xdr:row>
      <xdr:rowOff>0</xdr:rowOff>
    </xdr:from>
    <xdr:to>
      <xdr:col>34</xdr:col>
      <xdr:colOff>206375</xdr:colOff>
      <xdr:row>15</xdr:row>
      <xdr:rowOff>27609</xdr:rowOff>
    </xdr:to>
    <xdr:cxnSp macro="">
      <xdr:nvCxnSpPr>
        <xdr:cNvPr id="3" name="Straight Arrow Connector 2"/>
        <xdr:cNvCxnSpPr/>
      </xdr:nvCxnSpPr>
      <xdr:spPr>
        <a:xfrm flipV="1">
          <a:off x="18974076" y="5657850"/>
          <a:ext cx="5952849" cy="2760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14942</xdr:colOff>
      <xdr:row>25</xdr:row>
      <xdr:rowOff>89647</xdr:rowOff>
    </xdr:from>
    <xdr:to>
      <xdr:col>24</xdr:col>
      <xdr:colOff>0</xdr:colOff>
      <xdr:row>25</xdr:row>
      <xdr:rowOff>99392</xdr:rowOff>
    </xdr:to>
    <xdr:cxnSp macro="">
      <xdr:nvCxnSpPr>
        <xdr:cNvPr id="4" name="Straight Arrow Connector 3"/>
        <xdr:cNvCxnSpPr/>
      </xdr:nvCxnSpPr>
      <xdr:spPr>
        <a:xfrm>
          <a:off x="20049192" y="8719297"/>
          <a:ext cx="747058" cy="9745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372717</xdr:colOff>
      <xdr:row>31</xdr:row>
      <xdr:rowOff>96631</xdr:rowOff>
    </xdr:from>
    <xdr:to>
      <xdr:col>24</xdr:col>
      <xdr:colOff>41413</xdr:colOff>
      <xdr:row>31</xdr:row>
      <xdr:rowOff>110435</xdr:rowOff>
    </xdr:to>
    <xdr:cxnSp macro="">
      <xdr:nvCxnSpPr>
        <xdr:cNvPr id="5" name="Straight Arrow Connector 4"/>
        <xdr:cNvCxnSpPr/>
      </xdr:nvCxnSpPr>
      <xdr:spPr>
        <a:xfrm>
          <a:off x="20025967" y="10523331"/>
          <a:ext cx="811696" cy="1380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25</xdr:row>
      <xdr:rowOff>82176</xdr:rowOff>
    </xdr:from>
    <xdr:to>
      <xdr:col>28</xdr:col>
      <xdr:colOff>372718</xdr:colOff>
      <xdr:row>28</xdr:row>
      <xdr:rowOff>55218</xdr:rowOff>
    </xdr:to>
    <xdr:cxnSp macro="">
      <xdr:nvCxnSpPr>
        <xdr:cNvPr id="6" name="Straight Arrow Connector 5"/>
        <xdr:cNvCxnSpPr/>
      </xdr:nvCxnSpPr>
      <xdr:spPr>
        <a:xfrm>
          <a:off x="21964650" y="8711826"/>
          <a:ext cx="766418" cy="874742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14941</xdr:colOff>
      <xdr:row>28</xdr:row>
      <xdr:rowOff>179457</xdr:rowOff>
    </xdr:from>
    <xdr:to>
      <xdr:col>28</xdr:col>
      <xdr:colOff>372718</xdr:colOff>
      <xdr:row>31</xdr:row>
      <xdr:rowOff>119531</xdr:rowOff>
    </xdr:to>
    <xdr:cxnSp macro="">
      <xdr:nvCxnSpPr>
        <xdr:cNvPr id="7" name="Straight Arrow Connector 6"/>
        <xdr:cNvCxnSpPr/>
      </xdr:nvCxnSpPr>
      <xdr:spPr>
        <a:xfrm flipV="1">
          <a:off x="21979591" y="9710807"/>
          <a:ext cx="751477" cy="83542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91612</xdr:colOff>
      <xdr:row>43</xdr:row>
      <xdr:rowOff>68770</xdr:rowOff>
    </xdr:from>
    <xdr:to>
      <xdr:col>34</xdr:col>
      <xdr:colOff>269875</xdr:colOff>
      <xdr:row>53</xdr:row>
      <xdr:rowOff>222878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98701</xdr:colOff>
      <xdr:row>46</xdr:row>
      <xdr:rowOff>174625</xdr:rowOff>
    </xdr:from>
    <xdr:to>
      <xdr:col>34</xdr:col>
      <xdr:colOff>222250</xdr:colOff>
      <xdr:row>46</xdr:row>
      <xdr:rowOff>202234</xdr:rowOff>
    </xdr:to>
    <xdr:cxnSp macro="">
      <xdr:nvCxnSpPr>
        <xdr:cNvPr id="10" name="Straight Arrow Connector 9"/>
        <xdr:cNvCxnSpPr/>
      </xdr:nvCxnSpPr>
      <xdr:spPr>
        <a:xfrm flipV="1">
          <a:off x="18989951" y="16214725"/>
          <a:ext cx="5952849" cy="2760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14942</xdr:colOff>
      <xdr:row>58</xdr:row>
      <xdr:rowOff>89647</xdr:rowOff>
    </xdr:from>
    <xdr:to>
      <xdr:col>24</xdr:col>
      <xdr:colOff>0</xdr:colOff>
      <xdr:row>58</xdr:row>
      <xdr:rowOff>99392</xdr:rowOff>
    </xdr:to>
    <xdr:cxnSp macro="">
      <xdr:nvCxnSpPr>
        <xdr:cNvPr id="11" name="Straight Arrow Connector 10"/>
        <xdr:cNvCxnSpPr/>
      </xdr:nvCxnSpPr>
      <xdr:spPr>
        <a:xfrm>
          <a:off x="20049192" y="19698447"/>
          <a:ext cx="747058" cy="974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372717</xdr:colOff>
      <xdr:row>64</xdr:row>
      <xdr:rowOff>96631</xdr:rowOff>
    </xdr:from>
    <xdr:to>
      <xdr:col>24</xdr:col>
      <xdr:colOff>41413</xdr:colOff>
      <xdr:row>64</xdr:row>
      <xdr:rowOff>110435</xdr:rowOff>
    </xdr:to>
    <xdr:cxnSp macro="">
      <xdr:nvCxnSpPr>
        <xdr:cNvPr id="12" name="Straight Arrow Connector 11"/>
        <xdr:cNvCxnSpPr/>
      </xdr:nvCxnSpPr>
      <xdr:spPr>
        <a:xfrm>
          <a:off x="20025967" y="21597731"/>
          <a:ext cx="811696" cy="1380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58</xdr:row>
      <xdr:rowOff>82176</xdr:rowOff>
    </xdr:from>
    <xdr:to>
      <xdr:col>28</xdr:col>
      <xdr:colOff>372718</xdr:colOff>
      <xdr:row>61</xdr:row>
      <xdr:rowOff>55218</xdr:rowOff>
    </xdr:to>
    <xdr:cxnSp macro="">
      <xdr:nvCxnSpPr>
        <xdr:cNvPr id="13" name="Straight Arrow Connector 12"/>
        <xdr:cNvCxnSpPr/>
      </xdr:nvCxnSpPr>
      <xdr:spPr>
        <a:xfrm>
          <a:off x="21964650" y="19690976"/>
          <a:ext cx="766418" cy="969992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14941</xdr:colOff>
      <xdr:row>61</xdr:row>
      <xdr:rowOff>179457</xdr:rowOff>
    </xdr:from>
    <xdr:to>
      <xdr:col>28</xdr:col>
      <xdr:colOff>372718</xdr:colOff>
      <xdr:row>64</xdr:row>
      <xdr:rowOff>119531</xdr:rowOff>
    </xdr:to>
    <xdr:cxnSp macro="">
      <xdr:nvCxnSpPr>
        <xdr:cNvPr id="14" name="Straight Arrow Connector 13"/>
        <xdr:cNvCxnSpPr/>
      </xdr:nvCxnSpPr>
      <xdr:spPr>
        <a:xfrm flipV="1">
          <a:off x="21979591" y="20785207"/>
          <a:ext cx="751477" cy="83542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91612</xdr:colOff>
      <xdr:row>76</xdr:row>
      <xdr:rowOff>68770</xdr:rowOff>
    </xdr:from>
    <xdr:to>
      <xdr:col>34</xdr:col>
      <xdr:colOff>269875</xdr:colOff>
      <xdr:row>86</xdr:row>
      <xdr:rowOff>222878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98701</xdr:colOff>
      <xdr:row>79</xdr:row>
      <xdr:rowOff>174625</xdr:rowOff>
    </xdr:from>
    <xdr:to>
      <xdr:col>34</xdr:col>
      <xdr:colOff>222250</xdr:colOff>
      <xdr:row>79</xdr:row>
      <xdr:rowOff>202234</xdr:rowOff>
    </xdr:to>
    <xdr:cxnSp macro="">
      <xdr:nvCxnSpPr>
        <xdr:cNvPr id="16" name="Straight Arrow Connector 15"/>
        <xdr:cNvCxnSpPr/>
      </xdr:nvCxnSpPr>
      <xdr:spPr>
        <a:xfrm flipV="1">
          <a:off x="18989951" y="27289125"/>
          <a:ext cx="5952849" cy="2760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14942</xdr:colOff>
      <xdr:row>91</xdr:row>
      <xdr:rowOff>89647</xdr:rowOff>
    </xdr:from>
    <xdr:to>
      <xdr:col>24</xdr:col>
      <xdr:colOff>0</xdr:colOff>
      <xdr:row>91</xdr:row>
      <xdr:rowOff>99392</xdr:rowOff>
    </xdr:to>
    <xdr:cxnSp macro="">
      <xdr:nvCxnSpPr>
        <xdr:cNvPr id="17" name="Straight Arrow Connector 16"/>
        <xdr:cNvCxnSpPr/>
      </xdr:nvCxnSpPr>
      <xdr:spPr>
        <a:xfrm>
          <a:off x="20049192" y="30772847"/>
          <a:ext cx="747058" cy="974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372717</xdr:colOff>
      <xdr:row>97</xdr:row>
      <xdr:rowOff>96631</xdr:rowOff>
    </xdr:from>
    <xdr:to>
      <xdr:col>24</xdr:col>
      <xdr:colOff>41413</xdr:colOff>
      <xdr:row>97</xdr:row>
      <xdr:rowOff>110435</xdr:rowOff>
    </xdr:to>
    <xdr:cxnSp macro="">
      <xdr:nvCxnSpPr>
        <xdr:cNvPr id="18" name="Straight Arrow Connector 17"/>
        <xdr:cNvCxnSpPr/>
      </xdr:nvCxnSpPr>
      <xdr:spPr>
        <a:xfrm>
          <a:off x="20025967" y="32672131"/>
          <a:ext cx="811696" cy="1380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91</xdr:row>
      <xdr:rowOff>82176</xdr:rowOff>
    </xdr:from>
    <xdr:to>
      <xdr:col>28</xdr:col>
      <xdr:colOff>372718</xdr:colOff>
      <xdr:row>94</xdr:row>
      <xdr:rowOff>55218</xdr:rowOff>
    </xdr:to>
    <xdr:cxnSp macro="">
      <xdr:nvCxnSpPr>
        <xdr:cNvPr id="19" name="Straight Arrow Connector 18"/>
        <xdr:cNvCxnSpPr/>
      </xdr:nvCxnSpPr>
      <xdr:spPr>
        <a:xfrm>
          <a:off x="21964650" y="30765376"/>
          <a:ext cx="766418" cy="969992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14941</xdr:colOff>
      <xdr:row>94</xdr:row>
      <xdr:rowOff>179457</xdr:rowOff>
    </xdr:from>
    <xdr:to>
      <xdr:col>28</xdr:col>
      <xdr:colOff>372718</xdr:colOff>
      <xdr:row>97</xdr:row>
      <xdr:rowOff>119531</xdr:rowOff>
    </xdr:to>
    <xdr:cxnSp macro="">
      <xdr:nvCxnSpPr>
        <xdr:cNvPr id="20" name="Straight Arrow Connector 19"/>
        <xdr:cNvCxnSpPr/>
      </xdr:nvCxnSpPr>
      <xdr:spPr>
        <a:xfrm flipV="1">
          <a:off x="21979591" y="31859607"/>
          <a:ext cx="751477" cy="83542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181430</xdr:colOff>
      <xdr:row>59</xdr:row>
      <xdr:rowOff>290285</xdr:rowOff>
    </xdr:from>
    <xdr:to>
      <xdr:col>20</xdr:col>
      <xdr:colOff>190500</xdr:colOff>
      <xdr:row>62</xdr:row>
      <xdr:rowOff>281213</xdr:rowOff>
    </xdr:to>
    <xdr:cxnSp macro="">
      <xdr:nvCxnSpPr>
        <xdr:cNvPr id="21" name="Straight Arrow Connector 20"/>
        <xdr:cNvCxnSpPr/>
      </xdr:nvCxnSpPr>
      <xdr:spPr>
        <a:xfrm flipV="1">
          <a:off x="19721287" y="20329071"/>
          <a:ext cx="9070" cy="898071"/>
        </a:xfrm>
        <a:prstGeom prst="straightConnector1">
          <a:avLst/>
        </a:prstGeom>
        <a:ln w="38100">
          <a:solidFill>
            <a:srgbClr val="FF0000"/>
          </a:solidFill>
          <a:prstDash val="sysDash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163280</xdr:colOff>
      <xdr:row>93</xdr:row>
      <xdr:rowOff>0</xdr:rowOff>
    </xdr:from>
    <xdr:to>
      <xdr:col>20</xdr:col>
      <xdr:colOff>172350</xdr:colOff>
      <xdr:row>95</xdr:row>
      <xdr:rowOff>290285</xdr:rowOff>
    </xdr:to>
    <xdr:cxnSp macro="">
      <xdr:nvCxnSpPr>
        <xdr:cNvPr id="24" name="Straight Arrow Connector 23"/>
        <xdr:cNvCxnSpPr/>
      </xdr:nvCxnSpPr>
      <xdr:spPr>
        <a:xfrm flipV="1">
          <a:off x="19703137" y="31432500"/>
          <a:ext cx="9070" cy="898071"/>
        </a:xfrm>
        <a:prstGeom prst="straightConnector1">
          <a:avLst/>
        </a:prstGeom>
        <a:ln w="38100">
          <a:solidFill>
            <a:srgbClr val="FF0000"/>
          </a:solidFill>
          <a:prstDash val="sysDash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/>
  </sheetViews>
  <sheetFormatPr defaultRowHeight="14.5"/>
  <sheetData>
    <row r="1" spans="1:1">
      <c r="A1" t="s">
        <v>32</v>
      </c>
    </row>
    <row r="2" spans="1:1">
      <c r="A2" t="s">
        <v>51</v>
      </c>
    </row>
    <row r="3" spans="1:1">
      <c r="A3" t="s">
        <v>52</v>
      </c>
    </row>
    <row r="4" spans="1:1">
      <c r="A4" t="s">
        <v>53</v>
      </c>
    </row>
    <row r="5" spans="1:1">
      <c r="A5" t="s">
        <v>54</v>
      </c>
    </row>
    <row r="6" spans="1:1">
      <c r="A6" t="s">
        <v>55</v>
      </c>
    </row>
    <row r="7" spans="1:1">
      <c r="A7" t="s">
        <v>56</v>
      </c>
    </row>
    <row r="8" spans="1:1">
      <c r="A8" t="s">
        <v>57</v>
      </c>
    </row>
    <row r="9" spans="1:1">
      <c r="A9" t="s">
        <v>58</v>
      </c>
    </row>
    <row r="10" spans="1:1">
      <c r="A10" t="s">
        <v>59</v>
      </c>
    </row>
    <row r="11" spans="1:1">
      <c r="A11" t="s">
        <v>60</v>
      </c>
    </row>
    <row r="12" spans="1:1">
      <c r="A12" t="s">
        <v>61</v>
      </c>
    </row>
    <row r="13" spans="1:1">
      <c r="A13" t="s">
        <v>62</v>
      </c>
    </row>
    <row r="14" spans="1:1">
      <c r="A14" t="s">
        <v>63</v>
      </c>
    </row>
    <row r="15" spans="1:1">
      <c r="A15" t="s">
        <v>64</v>
      </c>
    </row>
    <row r="16" spans="1:1">
      <c r="A16" t="s">
        <v>65</v>
      </c>
    </row>
    <row r="17" spans="1:1">
      <c r="A17" t="s">
        <v>66</v>
      </c>
    </row>
    <row r="18" spans="1:1">
      <c r="A18" t="s">
        <v>67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workbookViewId="0"/>
  </sheetViews>
  <sheetFormatPr defaultRowHeight="14.5"/>
  <sheetData>
    <row r="1" spans="1:40">
      <c r="A1">
        <v>1</v>
      </c>
      <c r="B1">
        <v>1</v>
      </c>
    </row>
    <row r="2" spans="1:40">
      <c r="A2" s="4" t="e">
        <f>#REF!</f>
        <v>#REF!</v>
      </c>
      <c r="B2" t="b">
        <v>0</v>
      </c>
      <c r="C2">
        <v>1</v>
      </c>
      <c r="D2">
        <v>1</v>
      </c>
      <c r="E2" t="s">
        <v>37</v>
      </c>
      <c r="F2">
        <v>1</v>
      </c>
      <c r="G2" s="4" t="e">
        <f>#REF!</f>
        <v>#REF!</v>
      </c>
      <c r="H2">
        <v>0</v>
      </c>
      <c r="I2">
        <v>1</v>
      </c>
      <c r="J2" t="b">
        <v>1</v>
      </c>
      <c r="K2" t="b">
        <v>0</v>
      </c>
      <c r="L2">
        <v>1</v>
      </c>
      <c r="M2" t="b">
        <v>0</v>
      </c>
      <c r="N2" t="e">
        <f>_</f>
        <v>#NAME?</v>
      </c>
    </row>
    <row r="3" spans="1:40">
      <c r="A3">
        <v>0</v>
      </c>
    </row>
    <row r="4" spans="1:40">
      <c r="A4" s="4" t="e">
        <f>#REF!</f>
        <v>#REF!</v>
      </c>
      <c r="B4" t="b">
        <v>1</v>
      </c>
      <c r="C4">
        <v>0</v>
      </c>
      <c r="D4">
        <v>1</v>
      </c>
      <c r="E4" t="s">
        <v>38</v>
      </c>
      <c r="F4">
        <v>1</v>
      </c>
      <c r="G4">
        <v>0</v>
      </c>
      <c r="H4">
        <v>0</v>
      </c>
      <c r="J4" t="s">
        <v>39</v>
      </c>
      <c r="K4" t="s">
        <v>40</v>
      </c>
      <c r="L4" t="s">
        <v>41</v>
      </c>
      <c r="AG4" s="4" t="e">
        <f>#REF!</f>
        <v>#REF!</v>
      </c>
      <c r="AH4">
        <v>2</v>
      </c>
      <c r="AI4">
        <v>1</v>
      </c>
      <c r="AJ4" t="b">
        <v>0</v>
      </c>
      <c r="AK4" t="b">
        <v>1</v>
      </c>
      <c r="AL4">
        <v>0</v>
      </c>
      <c r="AM4" t="b">
        <v>0</v>
      </c>
      <c r="AN4" t="e">
        <f>_</f>
        <v>#NAME?</v>
      </c>
    </row>
    <row r="5" spans="1:40">
      <c r="A5">
        <v>0</v>
      </c>
    </row>
    <row r="6" spans="1:40">
      <c r="A6" t="b">
        <v>0</v>
      </c>
      <c r="B6">
        <v>15680</v>
      </c>
      <c r="C6">
        <v>7345</v>
      </c>
      <c r="D6">
        <v>3520</v>
      </c>
      <c r="E6">
        <v>100</v>
      </c>
    </row>
    <row r="7" spans="1:40">
      <c r="A7" t="b">
        <v>0</v>
      </c>
      <c r="B7">
        <v>15680</v>
      </c>
      <c r="C7">
        <v>7345</v>
      </c>
      <c r="D7">
        <v>3520</v>
      </c>
      <c r="E7">
        <v>500</v>
      </c>
    </row>
    <row r="8" spans="1:40">
      <c r="A8" t="b">
        <v>0</v>
      </c>
      <c r="B8">
        <v>15680</v>
      </c>
      <c r="C8">
        <v>7345</v>
      </c>
      <c r="D8">
        <v>3520</v>
      </c>
      <c r="E8">
        <v>1000</v>
      </c>
    </row>
    <row r="9" spans="1:40">
      <c r="A9" t="b">
        <v>0</v>
      </c>
      <c r="B9">
        <v>15680</v>
      </c>
      <c r="C9">
        <v>7345</v>
      </c>
      <c r="D9">
        <v>3520</v>
      </c>
      <c r="E9">
        <v>1500</v>
      </c>
    </row>
    <row r="10" spans="1:40">
      <c r="A10" t="b">
        <v>0</v>
      </c>
      <c r="B10">
        <v>15680</v>
      </c>
      <c r="C10">
        <v>7345</v>
      </c>
      <c r="D10">
        <v>3520</v>
      </c>
      <c r="E10">
        <v>2000</v>
      </c>
    </row>
    <row r="11" spans="1:40">
      <c r="A11">
        <v>0</v>
      </c>
    </row>
    <row r="12" spans="1:40">
      <c r="A12">
        <v>0</v>
      </c>
      <c r="B12" t="b">
        <v>0</v>
      </c>
      <c r="C12" t="b">
        <v>0</v>
      </c>
      <c r="D12">
        <v>10</v>
      </c>
      <c r="E12">
        <v>0.95</v>
      </c>
      <c r="F12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defaultRowHeight="14.5"/>
  <sheetData>
    <row r="1" spans="1:4">
      <c r="A1" s="3" t="s">
        <v>36</v>
      </c>
      <c r="B1" s="3" t="s">
        <v>33</v>
      </c>
      <c r="C1" s="3" t="s">
        <v>34</v>
      </c>
      <c r="D1" s="3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14999847407452621"/>
  </sheetPr>
  <dimension ref="B1:AL168"/>
  <sheetViews>
    <sheetView tabSelected="1" zoomScale="40" zoomScaleNormal="40" workbookViewId="0">
      <selection activeCell="I22" sqref="I22"/>
    </sheetView>
  </sheetViews>
  <sheetFormatPr defaultRowHeight="14.5"/>
  <cols>
    <col min="2" max="2" width="6.54296875" customWidth="1"/>
    <col min="3" max="3" width="11.36328125" customWidth="1"/>
    <col min="4" max="4" width="14" customWidth="1"/>
    <col min="5" max="5" width="17.26953125" customWidth="1"/>
    <col min="6" max="6" width="11.26953125" customWidth="1"/>
    <col min="7" max="7" width="10.81640625" customWidth="1"/>
    <col min="8" max="8" width="10.26953125" customWidth="1"/>
    <col min="9" max="9" width="21" customWidth="1"/>
    <col min="10" max="10" width="17" customWidth="1"/>
    <col min="11" max="11" width="23.81640625" customWidth="1"/>
    <col min="12" max="12" width="17.08984375" customWidth="1"/>
    <col min="13" max="13" width="15.81640625" customWidth="1"/>
    <col min="14" max="22" width="4.6328125" customWidth="1"/>
    <col min="23" max="31" width="5.26953125" bestFit="1" customWidth="1"/>
    <col min="33" max="34" width="12.81640625" customWidth="1"/>
    <col min="35" max="35" width="17.54296875" customWidth="1"/>
    <col min="36" max="36" width="20" customWidth="1"/>
    <col min="37" max="37" width="12.81640625" customWidth="1"/>
  </cols>
  <sheetData>
    <row r="1" spans="2:37" ht="15" thickBot="1"/>
    <row r="2" spans="2:37" ht="51.5" customHeight="1" thickTop="1" thickBot="1">
      <c r="B2" s="308" t="s">
        <v>98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309"/>
      <c r="AE2" s="309"/>
      <c r="AF2" s="309"/>
      <c r="AG2" s="309"/>
      <c r="AH2" s="309"/>
      <c r="AI2" s="309"/>
      <c r="AJ2" s="309"/>
      <c r="AK2" s="310"/>
    </row>
    <row r="3" spans="2:37" ht="92" customHeight="1" thickTop="1" thickBot="1">
      <c r="B3" s="26" t="s">
        <v>1</v>
      </c>
      <c r="C3" s="27" t="s">
        <v>2</v>
      </c>
      <c r="D3" s="27" t="s">
        <v>11</v>
      </c>
      <c r="E3" s="28" t="s">
        <v>12</v>
      </c>
      <c r="F3" s="27" t="s">
        <v>69</v>
      </c>
      <c r="G3" s="27" t="s">
        <v>70</v>
      </c>
      <c r="H3" s="27" t="s">
        <v>71</v>
      </c>
      <c r="I3" s="27" t="s">
        <v>75</v>
      </c>
      <c r="J3" s="27" t="s">
        <v>13</v>
      </c>
      <c r="K3" s="27" t="s">
        <v>72</v>
      </c>
      <c r="L3" s="27" t="s">
        <v>14</v>
      </c>
      <c r="M3" s="122" t="s">
        <v>15</v>
      </c>
      <c r="N3" s="126">
        <v>1</v>
      </c>
      <c r="O3" s="73">
        <v>2</v>
      </c>
      <c r="P3" s="73">
        <v>3</v>
      </c>
      <c r="Q3" s="73">
        <v>4</v>
      </c>
      <c r="R3" s="73">
        <v>5</v>
      </c>
      <c r="S3" s="73">
        <v>6</v>
      </c>
      <c r="T3" s="73">
        <v>7</v>
      </c>
      <c r="U3" s="73">
        <v>8</v>
      </c>
      <c r="V3" s="73">
        <v>9</v>
      </c>
      <c r="W3" s="73">
        <v>10</v>
      </c>
      <c r="X3" s="73">
        <v>11</v>
      </c>
      <c r="Y3" s="73">
        <v>12</v>
      </c>
      <c r="Z3" s="73">
        <v>13</v>
      </c>
      <c r="AA3" s="73">
        <v>14</v>
      </c>
      <c r="AB3" s="73">
        <v>15</v>
      </c>
      <c r="AC3" s="73">
        <v>16</v>
      </c>
      <c r="AD3" s="73">
        <v>17</v>
      </c>
      <c r="AE3" s="74">
        <v>18</v>
      </c>
      <c r="AF3" s="54"/>
      <c r="AG3" s="54"/>
      <c r="AH3" s="54"/>
      <c r="AI3" s="54"/>
      <c r="AJ3" s="54"/>
      <c r="AK3" s="55"/>
    </row>
    <row r="4" spans="2:37" ht="26.5" customHeight="1" thickTop="1" thickBot="1">
      <c r="B4" s="21">
        <v>1</v>
      </c>
      <c r="C4" s="22" t="s">
        <v>3</v>
      </c>
      <c r="D4" s="22">
        <v>2</v>
      </c>
      <c r="E4" s="22">
        <v>2</v>
      </c>
      <c r="F4" s="22">
        <v>400</v>
      </c>
      <c r="G4" s="23" t="s">
        <v>92</v>
      </c>
      <c r="H4" s="23" t="s">
        <v>92</v>
      </c>
      <c r="I4" s="23" t="s">
        <v>92</v>
      </c>
      <c r="J4" s="23" t="s">
        <v>92</v>
      </c>
      <c r="K4" s="23" t="s">
        <v>92</v>
      </c>
      <c r="L4" s="22">
        <v>2</v>
      </c>
      <c r="M4" s="123">
        <v>2</v>
      </c>
      <c r="N4" s="127">
        <v>2</v>
      </c>
      <c r="O4" s="75">
        <v>2</v>
      </c>
      <c r="P4" s="76"/>
      <c r="Q4" s="22"/>
      <c r="R4" s="22"/>
      <c r="S4" s="22"/>
      <c r="T4" s="22"/>
      <c r="U4" s="22"/>
      <c r="V4" s="22"/>
      <c r="W4" s="22"/>
      <c r="X4" s="22"/>
      <c r="Y4" s="22"/>
      <c r="Z4" s="22"/>
      <c r="AA4" s="77"/>
      <c r="AB4" s="78"/>
      <c r="AC4" s="78"/>
      <c r="AD4" s="78"/>
      <c r="AE4" s="79"/>
      <c r="AF4" s="54"/>
      <c r="AG4" s="54"/>
      <c r="AH4" s="54"/>
      <c r="AI4" s="54"/>
      <c r="AJ4" s="54"/>
      <c r="AK4" s="55"/>
    </row>
    <row r="5" spans="2:37" ht="24" thickTop="1" thickBot="1">
      <c r="B5" s="10">
        <v>2</v>
      </c>
      <c r="C5" s="11" t="s">
        <v>4</v>
      </c>
      <c r="D5" s="11">
        <v>3</v>
      </c>
      <c r="E5" s="11">
        <v>2</v>
      </c>
      <c r="F5" s="11">
        <v>600</v>
      </c>
      <c r="G5" s="11">
        <v>800</v>
      </c>
      <c r="H5" s="12">
        <f>(G5-F5)/(D5-E5)</f>
        <v>200</v>
      </c>
      <c r="I5" s="12">
        <f>D5-E5</f>
        <v>1</v>
      </c>
      <c r="J5" s="17" t="s">
        <v>92</v>
      </c>
      <c r="K5" s="17" t="s">
        <v>92</v>
      </c>
      <c r="L5" s="11">
        <v>3</v>
      </c>
      <c r="M5" s="117">
        <v>3</v>
      </c>
      <c r="N5" s="128">
        <v>3</v>
      </c>
      <c r="O5" s="80">
        <v>3</v>
      </c>
      <c r="P5" s="80">
        <v>3</v>
      </c>
      <c r="Q5" s="81"/>
      <c r="R5" s="81"/>
      <c r="S5" s="81"/>
      <c r="T5" s="81"/>
      <c r="U5" s="81"/>
      <c r="V5" s="11"/>
      <c r="W5" s="11"/>
      <c r="X5" s="11"/>
      <c r="Y5" s="11"/>
      <c r="Z5" s="11"/>
      <c r="AA5" s="82"/>
      <c r="AB5" s="82"/>
      <c r="AC5" s="82"/>
      <c r="AD5" s="82"/>
      <c r="AE5" s="83"/>
      <c r="AF5" s="54"/>
      <c r="AG5" s="273" t="s">
        <v>42</v>
      </c>
      <c r="AH5" s="273"/>
      <c r="AI5" s="273"/>
      <c r="AJ5" s="273"/>
      <c r="AK5" s="273"/>
    </row>
    <row r="6" spans="2:37" ht="23.5" thickTop="1">
      <c r="B6" s="10">
        <v>3</v>
      </c>
      <c r="C6" s="11" t="s">
        <v>5</v>
      </c>
      <c r="D6" s="11">
        <v>4</v>
      </c>
      <c r="E6" s="11">
        <v>3</v>
      </c>
      <c r="F6" s="11">
        <v>600</v>
      </c>
      <c r="G6" s="11">
        <v>700</v>
      </c>
      <c r="H6" s="12">
        <f>(G6-F6)/(D6-E6)</f>
        <v>100</v>
      </c>
      <c r="I6" s="12">
        <f t="shared" ref="I6:I8" si="0">D6-E6</f>
        <v>1</v>
      </c>
      <c r="J6" s="17" t="s">
        <v>92</v>
      </c>
      <c r="K6" s="17" t="s">
        <v>92</v>
      </c>
      <c r="L6" s="11">
        <v>4</v>
      </c>
      <c r="M6" s="117">
        <v>2</v>
      </c>
      <c r="N6" s="10"/>
      <c r="O6" s="11"/>
      <c r="P6" s="80">
        <v>2</v>
      </c>
      <c r="Q6" s="80">
        <v>2</v>
      </c>
      <c r="R6" s="80">
        <v>2</v>
      </c>
      <c r="S6" s="80">
        <v>2</v>
      </c>
      <c r="T6" s="81"/>
      <c r="U6" s="81"/>
      <c r="V6" s="11"/>
      <c r="W6" s="11"/>
      <c r="X6" s="11"/>
      <c r="Y6" s="11"/>
      <c r="Z6" s="11"/>
      <c r="AA6" s="84"/>
      <c r="AB6" s="82"/>
      <c r="AC6" s="82"/>
      <c r="AD6" s="82"/>
      <c r="AE6" s="85"/>
      <c r="AF6" s="54"/>
      <c r="AG6" s="287" t="s">
        <v>93</v>
      </c>
      <c r="AH6" s="288"/>
      <c r="AI6" s="288"/>
      <c r="AJ6" s="288"/>
      <c r="AK6" s="91">
        <v>100</v>
      </c>
    </row>
    <row r="7" spans="2:37" ht="23">
      <c r="B7" s="10">
        <v>4</v>
      </c>
      <c r="C7" s="13" t="s">
        <v>6</v>
      </c>
      <c r="D7" s="13">
        <v>6</v>
      </c>
      <c r="E7" s="13">
        <v>2</v>
      </c>
      <c r="F7" s="13">
        <v>700</v>
      </c>
      <c r="G7" s="13">
        <v>1000</v>
      </c>
      <c r="H7" s="12">
        <f t="shared" ref="H7:H8" si="1">(G7-F7)/(D7-E7)</f>
        <v>75</v>
      </c>
      <c r="I7" s="12">
        <f t="shared" si="0"/>
        <v>4</v>
      </c>
      <c r="J7" s="17" t="s">
        <v>92</v>
      </c>
      <c r="K7" s="17" t="s">
        <v>92</v>
      </c>
      <c r="L7" s="13">
        <v>6</v>
      </c>
      <c r="M7" s="124">
        <v>1</v>
      </c>
      <c r="N7" s="10"/>
      <c r="O7" s="11"/>
      <c r="P7" s="11"/>
      <c r="Q7" s="80">
        <v>1</v>
      </c>
      <c r="R7" s="80">
        <v>1</v>
      </c>
      <c r="S7" s="80">
        <v>1</v>
      </c>
      <c r="T7" s="80">
        <v>1</v>
      </c>
      <c r="U7" s="80">
        <v>1</v>
      </c>
      <c r="V7" s="80">
        <v>1</v>
      </c>
      <c r="W7" s="11"/>
      <c r="X7" s="11"/>
      <c r="Y7" s="11"/>
      <c r="Z7" s="11"/>
      <c r="AA7" s="84"/>
      <c r="AB7" s="82"/>
      <c r="AC7" s="82"/>
      <c r="AD7" s="82"/>
      <c r="AE7" s="85"/>
      <c r="AF7" s="54"/>
      <c r="AG7" s="289" t="s">
        <v>94</v>
      </c>
      <c r="AH7" s="290"/>
      <c r="AI7" s="290"/>
      <c r="AJ7" s="290"/>
      <c r="AK7" s="92">
        <v>400</v>
      </c>
    </row>
    <row r="8" spans="2:37" ht="23.5" thickBot="1">
      <c r="B8" s="14">
        <v>5</v>
      </c>
      <c r="C8" s="15" t="s">
        <v>44</v>
      </c>
      <c r="D8" s="15">
        <v>3</v>
      </c>
      <c r="E8" s="15">
        <v>2</v>
      </c>
      <c r="F8" s="15">
        <v>500</v>
      </c>
      <c r="G8" s="15">
        <v>600</v>
      </c>
      <c r="H8" s="16">
        <f t="shared" si="1"/>
        <v>100</v>
      </c>
      <c r="I8" s="16">
        <f t="shared" si="0"/>
        <v>1</v>
      </c>
      <c r="J8" s="19" t="s">
        <v>92</v>
      </c>
      <c r="K8" s="19" t="s">
        <v>92</v>
      </c>
      <c r="L8" s="15">
        <v>3</v>
      </c>
      <c r="M8" s="125">
        <v>3</v>
      </c>
      <c r="N8" s="14"/>
      <c r="O8" s="15"/>
      <c r="P8" s="15"/>
      <c r="Q8" s="15"/>
      <c r="R8" s="15"/>
      <c r="S8" s="15"/>
      <c r="T8" s="15"/>
      <c r="U8" s="15"/>
      <c r="V8" s="86"/>
      <c r="W8" s="87">
        <v>3</v>
      </c>
      <c r="X8" s="87">
        <v>3</v>
      </c>
      <c r="Y8" s="87">
        <v>3</v>
      </c>
      <c r="Z8" s="86"/>
      <c r="AA8" s="88"/>
      <c r="AB8" s="89"/>
      <c r="AC8" s="89"/>
      <c r="AD8" s="89"/>
      <c r="AE8" s="90"/>
      <c r="AF8" s="54"/>
      <c r="AG8" s="289" t="s">
        <v>17</v>
      </c>
      <c r="AH8" s="290"/>
      <c r="AI8" s="290"/>
      <c r="AJ8" s="290"/>
      <c r="AK8" s="92">
        <v>3</v>
      </c>
    </row>
    <row r="9" spans="2:37" ht="24" thickTop="1" thickBot="1">
      <c r="B9" s="56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289" t="s">
        <v>8</v>
      </c>
      <c r="AH9" s="290"/>
      <c r="AI9" s="290"/>
      <c r="AJ9" s="290"/>
      <c r="AK9" s="93">
        <v>10</v>
      </c>
    </row>
    <row r="10" spans="2:37" ht="23.5" thickTop="1">
      <c r="B10" s="56"/>
      <c r="C10" s="57"/>
      <c r="D10" s="57"/>
      <c r="E10" s="57"/>
      <c r="F10" s="57"/>
      <c r="G10" s="57"/>
      <c r="H10" s="57"/>
      <c r="I10" s="58"/>
      <c r="J10" s="58"/>
      <c r="K10" s="58"/>
      <c r="L10" s="58"/>
      <c r="M10" s="58"/>
      <c r="N10" s="82">
        <f>SUM(N4:N8)</f>
        <v>5</v>
      </c>
      <c r="O10" s="82">
        <f t="shared" ref="O10:Y10" si="2">SUM(O4:O8)</f>
        <v>5</v>
      </c>
      <c r="P10" s="82">
        <f t="shared" si="2"/>
        <v>5</v>
      </c>
      <c r="Q10" s="82">
        <f t="shared" si="2"/>
        <v>3</v>
      </c>
      <c r="R10" s="82">
        <f t="shared" si="2"/>
        <v>3</v>
      </c>
      <c r="S10" s="82">
        <f t="shared" si="2"/>
        <v>3</v>
      </c>
      <c r="T10" s="82">
        <f t="shared" si="2"/>
        <v>1</v>
      </c>
      <c r="U10" s="82">
        <f t="shared" si="2"/>
        <v>1</v>
      </c>
      <c r="V10" s="82">
        <f t="shared" si="2"/>
        <v>1</v>
      </c>
      <c r="W10" s="82">
        <f t="shared" si="2"/>
        <v>3</v>
      </c>
      <c r="X10" s="82">
        <f t="shared" si="2"/>
        <v>3</v>
      </c>
      <c r="Y10" s="82">
        <f t="shared" si="2"/>
        <v>3</v>
      </c>
      <c r="Z10" s="115"/>
      <c r="AA10" s="115"/>
      <c r="AB10" s="115"/>
      <c r="AC10" s="115"/>
      <c r="AD10" s="115"/>
      <c r="AE10" s="116"/>
      <c r="AF10" s="54"/>
      <c r="AG10" s="289" t="s">
        <v>18</v>
      </c>
      <c r="AH10" s="290"/>
      <c r="AI10" s="290"/>
      <c r="AJ10" s="290"/>
      <c r="AK10" s="92">
        <f>AB28-AK9</f>
        <v>2</v>
      </c>
    </row>
    <row r="11" spans="2:37" ht="23.5" thickBot="1">
      <c r="B11" s="56"/>
      <c r="C11" s="59"/>
      <c r="D11" s="59"/>
      <c r="E11" s="59"/>
      <c r="F11" s="60"/>
      <c r="G11" s="59"/>
      <c r="H11" s="54"/>
      <c r="I11" s="61"/>
      <c r="J11" s="61"/>
      <c r="K11" s="61"/>
      <c r="L11" s="61"/>
      <c r="M11" s="62"/>
      <c r="N11" s="299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1"/>
      <c r="AF11" s="54"/>
      <c r="AG11" s="291" t="s">
        <v>48</v>
      </c>
      <c r="AH11" s="292"/>
      <c r="AI11" s="292"/>
      <c r="AJ11" s="292"/>
      <c r="AK11" s="94">
        <v>0.3</v>
      </c>
    </row>
    <row r="12" spans="2:37" ht="23.5" thickTop="1">
      <c r="B12" s="56"/>
      <c r="C12" s="59"/>
      <c r="D12" s="59"/>
      <c r="E12" s="59"/>
      <c r="F12" s="63"/>
      <c r="G12" s="59"/>
      <c r="H12" s="54"/>
      <c r="I12" s="61"/>
      <c r="J12" s="61"/>
      <c r="K12" s="61"/>
      <c r="L12" s="61"/>
      <c r="M12" s="62"/>
      <c r="N12" s="299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1"/>
      <c r="AF12" s="54"/>
      <c r="AG12" s="95"/>
      <c r="AH12" s="95"/>
      <c r="AI12" s="95"/>
      <c r="AJ12" s="95"/>
      <c r="AK12" s="96"/>
    </row>
    <row r="13" spans="2:37" ht="23">
      <c r="B13" s="56"/>
      <c r="C13" s="59"/>
      <c r="D13" s="59"/>
      <c r="E13" s="59"/>
      <c r="F13" s="60"/>
      <c r="G13" s="54"/>
      <c r="H13" s="54"/>
      <c r="I13" s="61"/>
      <c r="J13" s="61"/>
      <c r="K13" s="61"/>
      <c r="L13" s="61"/>
      <c r="M13" s="62"/>
      <c r="N13" s="299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1"/>
      <c r="AF13" s="54"/>
      <c r="AG13" s="95"/>
      <c r="AH13" s="95"/>
      <c r="AI13" s="95"/>
      <c r="AJ13" s="95"/>
      <c r="AK13" s="96"/>
    </row>
    <row r="14" spans="2:37" ht="23.5" thickBot="1">
      <c r="B14" s="56"/>
      <c r="C14" s="59"/>
      <c r="D14" s="59"/>
      <c r="E14" s="59"/>
      <c r="F14" s="60"/>
      <c r="G14" s="54"/>
      <c r="H14" s="54"/>
      <c r="I14" s="61"/>
      <c r="J14" s="61"/>
      <c r="K14" s="61"/>
      <c r="L14" s="61"/>
      <c r="M14" s="64"/>
      <c r="N14" s="299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1"/>
      <c r="AF14" s="54"/>
      <c r="AG14" s="95"/>
      <c r="AH14" s="95"/>
      <c r="AI14" s="95"/>
      <c r="AJ14" s="95"/>
      <c r="AK14" s="96"/>
    </row>
    <row r="15" spans="2:37" ht="23.5" thickTop="1" thickBot="1">
      <c r="B15" s="56"/>
      <c r="C15" s="59"/>
      <c r="D15" s="59"/>
      <c r="E15" s="59"/>
      <c r="F15" s="60"/>
      <c r="G15" s="54"/>
      <c r="H15" s="54"/>
      <c r="I15" s="61"/>
      <c r="J15" s="61"/>
      <c r="K15" s="61"/>
      <c r="L15" s="61"/>
      <c r="M15" s="62"/>
      <c r="N15" s="299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1"/>
      <c r="AF15" s="54"/>
      <c r="AG15" s="273" t="s">
        <v>43</v>
      </c>
      <c r="AH15" s="273"/>
      <c r="AI15" s="273"/>
      <c r="AJ15" s="273"/>
      <c r="AK15" s="273"/>
    </row>
    <row r="16" spans="2:37" ht="23.5" thickTop="1">
      <c r="B16" s="56"/>
      <c r="C16" s="59"/>
      <c r="D16" s="59"/>
      <c r="E16" s="59"/>
      <c r="F16" s="60"/>
      <c r="G16" s="54"/>
      <c r="H16" s="54"/>
      <c r="I16" s="61"/>
      <c r="J16" s="61"/>
      <c r="K16" s="61"/>
      <c r="L16" s="61"/>
      <c r="M16" s="64"/>
      <c r="N16" s="299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1"/>
      <c r="AF16" s="54"/>
      <c r="AG16" s="305" t="s">
        <v>19</v>
      </c>
      <c r="AH16" s="306"/>
      <c r="AI16" s="306"/>
      <c r="AJ16" s="307"/>
      <c r="AK16" s="91">
        <f>SUM(F4:F8)</f>
        <v>2800</v>
      </c>
    </row>
    <row r="17" spans="2:38" ht="23">
      <c r="B17" s="56"/>
      <c r="C17" s="54"/>
      <c r="D17" s="65"/>
      <c r="E17" s="65"/>
      <c r="F17" s="65"/>
      <c r="G17" s="54"/>
      <c r="H17" s="54"/>
      <c r="I17" s="54"/>
      <c r="J17" s="54"/>
      <c r="K17" s="54"/>
      <c r="L17" s="54"/>
      <c r="M17" s="54"/>
      <c r="N17" s="299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1"/>
      <c r="AF17" s="54"/>
      <c r="AG17" s="293" t="s">
        <v>20</v>
      </c>
      <c r="AH17" s="294"/>
      <c r="AI17" s="294"/>
      <c r="AJ17" s="295"/>
      <c r="AK17" s="97">
        <f>SUM(K4:K8)</f>
        <v>0</v>
      </c>
    </row>
    <row r="18" spans="2:38" ht="23">
      <c r="B18" s="56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299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1"/>
      <c r="AF18" s="54"/>
      <c r="AG18" s="293" t="s">
        <v>21</v>
      </c>
      <c r="AH18" s="294"/>
      <c r="AI18" s="294"/>
      <c r="AJ18" s="295"/>
      <c r="AK18" s="92">
        <f>AB28*AK6</f>
        <v>1200</v>
      </c>
    </row>
    <row r="19" spans="2:38" ht="23">
      <c r="B19" s="56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299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1"/>
      <c r="AF19" s="54"/>
      <c r="AG19" s="293" t="s">
        <v>22</v>
      </c>
      <c r="AH19" s="294"/>
      <c r="AI19" s="294"/>
      <c r="AJ19" s="295"/>
      <c r="AK19" s="93">
        <f>AK10*AK7</f>
        <v>800</v>
      </c>
    </row>
    <row r="20" spans="2:38" ht="23">
      <c r="B20" s="56"/>
      <c r="C20" s="54"/>
      <c r="D20" s="58"/>
      <c r="E20" s="58"/>
      <c r="F20" s="58"/>
      <c r="G20" s="58"/>
      <c r="H20" s="58"/>
      <c r="I20" s="58"/>
      <c r="J20" s="66"/>
      <c r="K20" s="66"/>
      <c r="L20" s="66"/>
      <c r="M20" s="54"/>
      <c r="N20" s="299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1"/>
      <c r="AF20" s="54"/>
      <c r="AG20" s="293" t="s">
        <v>23</v>
      </c>
      <c r="AH20" s="294"/>
      <c r="AI20" s="294"/>
      <c r="AJ20" s="295"/>
      <c r="AK20" s="92">
        <v>0</v>
      </c>
    </row>
    <row r="21" spans="2:38" ht="23.5" thickBot="1">
      <c r="B21" s="56"/>
      <c r="C21" s="54"/>
      <c r="D21" s="61"/>
      <c r="E21" s="61"/>
      <c r="F21" s="61"/>
      <c r="G21" s="61"/>
      <c r="H21" s="61"/>
      <c r="I21" s="62"/>
      <c r="J21" s="57"/>
      <c r="K21" s="57"/>
      <c r="L21" s="54"/>
      <c r="M21" s="54"/>
      <c r="N21" s="302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  <c r="AA21" s="303"/>
      <c r="AB21" s="303"/>
      <c r="AC21" s="303"/>
      <c r="AD21" s="303"/>
      <c r="AE21" s="304"/>
      <c r="AF21" s="54"/>
      <c r="AG21" s="296" t="s">
        <v>0</v>
      </c>
      <c r="AH21" s="297"/>
      <c r="AI21" s="297"/>
      <c r="AJ21" s="298"/>
      <c r="AK21" s="94">
        <f>SUM(AK16:AK20)</f>
        <v>4800</v>
      </c>
    </row>
    <row r="22" spans="2:38" ht="23.5" thickTop="1">
      <c r="B22" s="56"/>
      <c r="C22" s="54"/>
      <c r="D22" s="61"/>
      <c r="E22" s="61"/>
      <c r="F22" s="61"/>
      <c r="G22" s="61"/>
      <c r="H22" s="61"/>
      <c r="I22" s="62"/>
      <c r="J22" s="57"/>
      <c r="K22" s="57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95"/>
      <c r="AH22" s="95"/>
      <c r="AI22" s="95"/>
      <c r="AJ22" s="95"/>
      <c r="AK22" s="96"/>
    </row>
    <row r="23" spans="2:38" ht="23.5" thickBot="1">
      <c r="B23" s="56"/>
      <c r="C23" s="54"/>
      <c r="D23" s="61"/>
      <c r="E23" s="61"/>
      <c r="F23" s="61"/>
      <c r="G23" s="61"/>
      <c r="H23" s="61"/>
      <c r="I23" s="62"/>
      <c r="J23" s="57"/>
      <c r="K23" s="57"/>
      <c r="L23" s="54"/>
      <c r="M23" s="54"/>
      <c r="N23" s="67"/>
      <c r="O23" s="67"/>
      <c r="P23" s="67"/>
      <c r="Q23" s="271"/>
      <c r="R23" s="271"/>
      <c r="S23" s="271"/>
      <c r="T23" s="271"/>
      <c r="U23" s="271"/>
      <c r="V23" s="271"/>
      <c r="W23" s="271"/>
      <c r="X23" s="67"/>
      <c r="Y23" s="67"/>
      <c r="Z23" s="67"/>
      <c r="AA23" s="54"/>
      <c r="AB23" s="54"/>
      <c r="AC23" s="54"/>
      <c r="AD23" s="54"/>
      <c r="AE23" s="54"/>
      <c r="AF23" s="54"/>
      <c r="AG23" s="95"/>
      <c r="AH23" s="95"/>
      <c r="AI23" s="95"/>
      <c r="AJ23" s="95"/>
      <c r="AK23" s="96"/>
    </row>
    <row r="24" spans="2:38" ht="24" thickTop="1" thickBot="1">
      <c r="B24" s="56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99"/>
      <c r="O24" s="100"/>
      <c r="P24" s="101"/>
      <c r="Q24" s="101"/>
      <c r="R24" s="101"/>
      <c r="S24" s="272" t="s">
        <v>16</v>
      </c>
      <c r="T24" s="272"/>
      <c r="U24" s="272"/>
      <c r="V24" s="272"/>
      <c r="W24" s="272"/>
      <c r="X24" s="272"/>
      <c r="Y24" s="272"/>
      <c r="Z24" s="101"/>
      <c r="AA24" s="101"/>
      <c r="AB24" s="101"/>
      <c r="AC24" s="101"/>
      <c r="AD24" s="101"/>
      <c r="AE24" s="102"/>
      <c r="AF24" s="54"/>
      <c r="AG24" s="95"/>
      <c r="AH24" s="95"/>
      <c r="AI24" s="95"/>
      <c r="AJ24" s="95"/>
      <c r="AK24" s="96"/>
    </row>
    <row r="25" spans="2:38" ht="24" thickTop="1" thickBot="1">
      <c r="B25" s="56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103"/>
      <c r="O25" s="104"/>
      <c r="P25" s="105">
        <v>0</v>
      </c>
      <c r="Q25" s="106">
        <f>L4</f>
        <v>2</v>
      </c>
      <c r="R25" s="107">
        <f>P25+Q25</f>
        <v>2</v>
      </c>
      <c r="S25" s="104"/>
      <c r="T25" s="104"/>
      <c r="U25" s="108">
        <f>R25</f>
        <v>2</v>
      </c>
      <c r="V25" s="24">
        <f>L6</f>
        <v>4</v>
      </c>
      <c r="W25" s="109">
        <f>U25+V25</f>
        <v>6</v>
      </c>
      <c r="X25" s="104"/>
      <c r="Y25" s="104"/>
      <c r="Z25" s="104"/>
      <c r="AA25" s="104"/>
      <c r="AB25" s="104"/>
      <c r="AC25" s="95"/>
      <c r="AD25" s="95"/>
      <c r="AE25" s="96"/>
      <c r="AF25" s="54"/>
      <c r="AG25" s="273" t="s">
        <v>24</v>
      </c>
      <c r="AH25" s="273"/>
      <c r="AI25" s="273"/>
      <c r="AJ25" s="273"/>
      <c r="AK25" s="273"/>
      <c r="AL25" s="6"/>
    </row>
    <row r="26" spans="2:38" ht="23.5" thickTop="1">
      <c r="B26" s="56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103"/>
      <c r="O26" s="104"/>
      <c r="P26" s="10"/>
      <c r="Q26" s="11" t="s">
        <v>3</v>
      </c>
      <c r="R26" s="92">
        <f>R27-R25</f>
        <v>3</v>
      </c>
      <c r="S26" s="104"/>
      <c r="T26" s="104"/>
      <c r="U26" s="10"/>
      <c r="V26" s="11" t="s">
        <v>5</v>
      </c>
      <c r="W26" s="92">
        <f>W27-W25</f>
        <v>3</v>
      </c>
      <c r="X26" s="104"/>
      <c r="Y26" s="104"/>
      <c r="Z26" s="104"/>
      <c r="AA26" s="104"/>
      <c r="AB26" s="104"/>
      <c r="AC26" s="95"/>
      <c r="AD26" s="95"/>
      <c r="AE26" s="96"/>
      <c r="AF26" s="54"/>
      <c r="AG26" s="287" t="s">
        <v>26</v>
      </c>
      <c r="AH26" s="288"/>
      <c r="AI26" s="288"/>
      <c r="AJ26" s="288"/>
      <c r="AK26" s="91">
        <f>AK10</f>
        <v>2</v>
      </c>
      <c r="AL26" s="7"/>
    </row>
    <row r="27" spans="2:38" ht="23.5" thickBot="1">
      <c r="B27" s="56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103"/>
      <c r="O27" s="110"/>
      <c r="P27" s="14">
        <f>R27-Q25</f>
        <v>3</v>
      </c>
      <c r="Q27" s="15">
        <v>2</v>
      </c>
      <c r="R27" s="98">
        <f>U27</f>
        <v>5</v>
      </c>
      <c r="S27" s="104"/>
      <c r="T27" s="104"/>
      <c r="U27" s="14">
        <f>W27-V25</f>
        <v>5</v>
      </c>
      <c r="V27" s="15">
        <v>2</v>
      </c>
      <c r="W27" s="98">
        <f>Z30</f>
        <v>9</v>
      </c>
      <c r="X27" s="104"/>
      <c r="Y27" s="104"/>
      <c r="Z27" s="104"/>
      <c r="AA27" s="104"/>
      <c r="AB27" s="104"/>
      <c r="AC27" s="95"/>
      <c r="AD27" s="95"/>
      <c r="AE27" s="96"/>
      <c r="AF27" s="54"/>
      <c r="AG27" s="289" t="s">
        <v>25</v>
      </c>
      <c r="AH27" s="290"/>
      <c r="AI27" s="290"/>
      <c r="AJ27" s="290"/>
      <c r="AK27" s="92">
        <v>2</v>
      </c>
      <c r="AL27" s="7"/>
    </row>
    <row r="28" spans="2:38" ht="24" thickTop="1" thickBot="1">
      <c r="B28" s="56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103"/>
      <c r="O28" s="104"/>
      <c r="P28" s="95"/>
      <c r="Q28" s="95"/>
      <c r="R28" s="95"/>
      <c r="S28" s="104"/>
      <c r="T28" s="104"/>
      <c r="U28" s="104"/>
      <c r="V28" s="104"/>
      <c r="W28" s="104"/>
      <c r="X28" s="104"/>
      <c r="Y28" s="104"/>
      <c r="Z28" s="111">
        <f>MAX(W25,W31)</f>
        <v>9</v>
      </c>
      <c r="AA28" s="106">
        <f>L8</f>
        <v>3</v>
      </c>
      <c r="AB28" s="107">
        <f>Z28+AA28</f>
        <v>12</v>
      </c>
      <c r="AC28" s="95"/>
      <c r="AD28" s="95"/>
      <c r="AE28" s="96"/>
      <c r="AF28" s="54"/>
      <c r="AG28" s="291" t="s">
        <v>95</v>
      </c>
      <c r="AH28" s="292"/>
      <c r="AI28" s="292"/>
      <c r="AJ28" s="292"/>
      <c r="AK28" s="98">
        <f>AK21</f>
        <v>4800</v>
      </c>
      <c r="AL28" s="7"/>
    </row>
    <row r="29" spans="2:38" ht="23.5" thickTop="1">
      <c r="B29" s="56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103"/>
      <c r="O29" s="104"/>
      <c r="P29" s="95"/>
      <c r="Q29" s="95"/>
      <c r="R29" s="95"/>
      <c r="S29" s="104"/>
      <c r="T29" s="104"/>
      <c r="U29" s="104"/>
      <c r="V29" s="104"/>
      <c r="W29" s="104"/>
      <c r="X29" s="104"/>
      <c r="Y29" s="104"/>
      <c r="Z29" s="10"/>
      <c r="AA29" s="11" t="s">
        <v>44</v>
      </c>
      <c r="AB29" s="92">
        <f>AB30-AB28</f>
        <v>0</v>
      </c>
      <c r="AC29" s="95"/>
      <c r="AD29" s="95"/>
      <c r="AE29" s="96"/>
      <c r="AF29" s="54"/>
      <c r="AG29" s="54"/>
      <c r="AH29" s="54"/>
      <c r="AI29" s="54"/>
      <c r="AJ29" s="54"/>
      <c r="AK29" s="55"/>
    </row>
    <row r="30" spans="2:38" ht="23.5" thickBot="1">
      <c r="B30" s="56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103"/>
      <c r="O30" s="104"/>
      <c r="P30" s="95"/>
      <c r="Q30" s="95"/>
      <c r="R30" s="95"/>
      <c r="S30" s="104"/>
      <c r="T30" s="104"/>
      <c r="U30" s="104"/>
      <c r="V30" s="104"/>
      <c r="W30" s="104"/>
      <c r="X30" s="104"/>
      <c r="Y30" s="104"/>
      <c r="Z30" s="113">
        <f>AB30-AA28</f>
        <v>9</v>
      </c>
      <c r="AA30" s="15">
        <v>2</v>
      </c>
      <c r="AB30" s="98">
        <f>AB28</f>
        <v>12</v>
      </c>
      <c r="AC30" s="95"/>
      <c r="AD30" s="95"/>
      <c r="AE30" s="96"/>
      <c r="AF30" s="54"/>
      <c r="AG30" s="54"/>
      <c r="AH30" s="54"/>
      <c r="AI30" s="54"/>
      <c r="AJ30" s="54"/>
      <c r="AK30" s="55"/>
    </row>
    <row r="31" spans="2:38" ht="23.5" thickTop="1">
      <c r="B31" s="56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103"/>
      <c r="O31" s="104"/>
      <c r="P31" s="105">
        <v>0</v>
      </c>
      <c r="Q31" s="106">
        <f>L5</f>
        <v>3</v>
      </c>
      <c r="R31" s="107">
        <f>P31+Q31</f>
        <v>3</v>
      </c>
      <c r="S31" s="104"/>
      <c r="T31" s="104"/>
      <c r="U31" s="111">
        <f>R31</f>
        <v>3</v>
      </c>
      <c r="V31" s="106">
        <f>L7</f>
        <v>6</v>
      </c>
      <c r="W31" s="107">
        <f>U31+V31</f>
        <v>9</v>
      </c>
      <c r="X31" s="104"/>
      <c r="Y31" s="104"/>
      <c r="Z31" s="104"/>
      <c r="AA31" s="104"/>
      <c r="AB31" s="104"/>
      <c r="AC31" s="95"/>
      <c r="AD31" s="95"/>
      <c r="AE31" s="96"/>
      <c r="AF31" s="54"/>
      <c r="AG31" s="54"/>
      <c r="AH31" s="54"/>
      <c r="AI31" s="54"/>
      <c r="AJ31" s="54"/>
      <c r="AK31" s="55"/>
    </row>
    <row r="32" spans="2:38" ht="23">
      <c r="B32" s="56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103"/>
      <c r="O32" s="104"/>
      <c r="P32" s="10"/>
      <c r="Q32" s="11" t="s">
        <v>4</v>
      </c>
      <c r="R32" s="97">
        <f>R33-R31</f>
        <v>0</v>
      </c>
      <c r="S32" s="104"/>
      <c r="T32" s="104"/>
      <c r="U32" s="10"/>
      <c r="V32" s="11" t="s">
        <v>6</v>
      </c>
      <c r="W32" s="92">
        <f>W33-W31</f>
        <v>0</v>
      </c>
      <c r="X32" s="104"/>
      <c r="Y32" s="104"/>
      <c r="Z32" s="104"/>
      <c r="AA32" s="104"/>
      <c r="AB32" s="104"/>
      <c r="AC32" s="95"/>
      <c r="AD32" s="95"/>
      <c r="AE32" s="96"/>
      <c r="AF32" s="54"/>
      <c r="AG32" s="54"/>
      <c r="AH32" s="54"/>
      <c r="AI32" s="54"/>
      <c r="AJ32" s="54"/>
      <c r="AK32" s="55"/>
    </row>
    <row r="33" spans="2:37" ht="22" customHeight="1" thickBot="1"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69"/>
      <c r="O33" s="70"/>
      <c r="P33" s="14">
        <f>R33-Q31</f>
        <v>0</v>
      </c>
      <c r="Q33" s="15">
        <v>2</v>
      </c>
      <c r="R33" s="98">
        <f>U33</f>
        <v>3</v>
      </c>
      <c r="S33" s="114"/>
      <c r="T33" s="114"/>
      <c r="U33" s="14">
        <f>W33-V31</f>
        <v>3</v>
      </c>
      <c r="V33" s="15">
        <v>2</v>
      </c>
      <c r="W33" s="98">
        <f>Z30</f>
        <v>9</v>
      </c>
      <c r="X33" s="71"/>
      <c r="Y33" s="71"/>
      <c r="Z33" s="71"/>
      <c r="AA33" s="71"/>
      <c r="AB33" s="71"/>
      <c r="AC33" s="70"/>
      <c r="AD33" s="70"/>
      <c r="AE33" s="72"/>
      <c r="AF33" s="70"/>
      <c r="AG33" s="70"/>
      <c r="AH33" s="70"/>
      <c r="AI33" s="70"/>
      <c r="AJ33" s="70"/>
      <c r="AK33" s="72"/>
    </row>
    <row r="34" spans="2:37" ht="15" thickTop="1">
      <c r="P34" s="2"/>
      <c r="Q34" s="2"/>
      <c r="R34" s="2"/>
      <c r="S34" s="9"/>
      <c r="T34" s="9"/>
      <c r="U34" s="2"/>
      <c r="V34" s="2"/>
      <c r="W34" s="2"/>
      <c r="X34" s="9"/>
      <c r="Y34" s="9"/>
      <c r="Z34" s="9"/>
      <c r="AA34" s="9"/>
      <c r="AB34" s="9"/>
    </row>
    <row r="35" spans="2:37" ht="15" thickBot="1">
      <c r="P35" s="2"/>
      <c r="Q35" s="2"/>
      <c r="R35" s="2"/>
      <c r="S35" s="9"/>
      <c r="T35" s="9"/>
      <c r="U35" s="2"/>
      <c r="V35" s="2"/>
      <c r="W35" s="2"/>
      <c r="X35" s="9"/>
      <c r="Y35" s="9"/>
      <c r="Z35" s="9"/>
      <c r="AA35" s="9"/>
      <c r="AB35" s="9"/>
    </row>
    <row r="36" spans="2:37" ht="51.5" customHeight="1" thickTop="1" thickBot="1">
      <c r="B36" s="308" t="s">
        <v>97</v>
      </c>
      <c r="C36" s="309"/>
      <c r="D36" s="309"/>
      <c r="E36" s="309"/>
      <c r="F36" s="309"/>
      <c r="G36" s="309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  <c r="T36" s="309"/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9"/>
      <c r="AG36" s="309"/>
      <c r="AH36" s="309"/>
      <c r="AI36" s="309"/>
      <c r="AJ36" s="309"/>
      <c r="AK36" s="310"/>
    </row>
    <row r="37" spans="2:37" ht="92" customHeight="1" thickTop="1" thickBot="1">
      <c r="B37" s="26" t="s">
        <v>1</v>
      </c>
      <c r="C37" s="27" t="s">
        <v>2</v>
      </c>
      <c r="D37" s="27" t="s">
        <v>11</v>
      </c>
      <c r="E37" s="28" t="s">
        <v>12</v>
      </c>
      <c r="F37" s="27" t="s">
        <v>69</v>
      </c>
      <c r="G37" s="27" t="s">
        <v>70</v>
      </c>
      <c r="H37" s="27" t="s">
        <v>71</v>
      </c>
      <c r="I37" s="27" t="s">
        <v>75</v>
      </c>
      <c r="J37" s="27" t="s">
        <v>13</v>
      </c>
      <c r="K37" s="27" t="s">
        <v>72</v>
      </c>
      <c r="L37" s="27" t="s">
        <v>14</v>
      </c>
      <c r="M37" s="122" t="s">
        <v>15</v>
      </c>
      <c r="N37" s="126">
        <v>1</v>
      </c>
      <c r="O37" s="73">
        <v>2</v>
      </c>
      <c r="P37" s="73">
        <v>3</v>
      </c>
      <c r="Q37" s="73">
        <v>4</v>
      </c>
      <c r="R37" s="73">
        <v>5</v>
      </c>
      <c r="S37" s="73">
        <v>6</v>
      </c>
      <c r="T37" s="73">
        <v>7</v>
      </c>
      <c r="U37" s="73">
        <v>8</v>
      </c>
      <c r="V37" s="73">
        <v>9</v>
      </c>
      <c r="W37" s="73">
        <v>10</v>
      </c>
      <c r="X37" s="73">
        <v>11</v>
      </c>
      <c r="Y37" s="73">
        <v>12</v>
      </c>
      <c r="Z37" s="73">
        <v>13</v>
      </c>
      <c r="AA37" s="73">
        <v>14</v>
      </c>
      <c r="AB37" s="73">
        <v>15</v>
      </c>
      <c r="AC37" s="73">
        <v>16</v>
      </c>
      <c r="AD37" s="73">
        <v>17</v>
      </c>
      <c r="AE37" s="74">
        <v>18</v>
      </c>
      <c r="AF37" s="54"/>
      <c r="AG37" s="54"/>
      <c r="AH37" s="54"/>
      <c r="AI37" s="54"/>
      <c r="AJ37" s="54"/>
      <c r="AK37" s="55"/>
    </row>
    <row r="38" spans="2:37" ht="26.5" customHeight="1" thickTop="1" thickBot="1">
      <c r="B38" s="105">
        <v>1</v>
      </c>
      <c r="C38" s="132" t="s">
        <v>3</v>
      </c>
      <c r="D38" s="132">
        <v>2</v>
      </c>
      <c r="E38" s="132">
        <v>2</v>
      </c>
      <c r="F38" s="132">
        <v>400</v>
      </c>
      <c r="G38" s="136" t="s">
        <v>96</v>
      </c>
      <c r="H38" s="136" t="s">
        <v>96</v>
      </c>
      <c r="I38" s="136" t="s">
        <v>96</v>
      </c>
      <c r="J38" s="136"/>
      <c r="K38" s="136" t="s">
        <v>96</v>
      </c>
      <c r="L38" s="136">
        <f>D38-J38</f>
        <v>2</v>
      </c>
      <c r="M38" s="112">
        <v>2</v>
      </c>
      <c r="N38" s="129">
        <v>2</v>
      </c>
      <c r="O38" s="130">
        <v>2</v>
      </c>
      <c r="P38" s="131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3"/>
      <c r="AB38" s="134"/>
      <c r="AC38" s="134"/>
      <c r="AD38" s="134"/>
      <c r="AE38" s="135"/>
      <c r="AF38" s="54"/>
      <c r="AG38" s="54"/>
      <c r="AH38" s="54"/>
      <c r="AI38" s="54"/>
      <c r="AJ38" s="54"/>
      <c r="AK38" s="55"/>
    </row>
    <row r="39" spans="2:37" ht="24" thickTop="1" thickBot="1">
      <c r="B39" s="10">
        <v>2</v>
      </c>
      <c r="C39" s="11" t="s">
        <v>4</v>
      </c>
      <c r="D39" s="11">
        <v>3</v>
      </c>
      <c r="E39" s="11">
        <v>2</v>
      </c>
      <c r="F39" s="11">
        <v>600</v>
      </c>
      <c r="G39" s="11">
        <v>800</v>
      </c>
      <c r="H39" s="12">
        <f>(G39-F39)/(D39-E39)</f>
        <v>200</v>
      </c>
      <c r="I39" s="12">
        <f>D39-E39</f>
        <v>1</v>
      </c>
      <c r="J39" s="17"/>
      <c r="K39" s="23">
        <f t="shared" ref="K39:K42" si="3">J39*H39</f>
        <v>0</v>
      </c>
      <c r="L39" s="23">
        <f t="shared" ref="L39:L42" si="4">D39-J39</f>
        <v>3</v>
      </c>
      <c r="M39" s="92">
        <v>3</v>
      </c>
      <c r="N39" s="128">
        <v>3</v>
      </c>
      <c r="O39" s="80">
        <v>3</v>
      </c>
      <c r="P39" s="80">
        <v>3</v>
      </c>
      <c r="Q39" s="81"/>
      <c r="R39" s="81"/>
      <c r="S39" s="81"/>
      <c r="T39" s="81"/>
      <c r="U39" s="81"/>
      <c r="V39" s="11"/>
      <c r="W39" s="11"/>
      <c r="X39" s="11"/>
      <c r="Y39" s="11"/>
      <c r="Z39" s="11"/>
      <c r="AA39" s="82"/>
      <c r="AB39" s="82"/>
      <c r="AC39" s="82"/>
      <c r="AD39" s="82"/>
      <c r="AE39" s="83"/>
      <c r="AF39" s="54"/>
      <c r="AG39" s="273" t="s">
        <v>42</v>
      </c>
      <c r="AH39" s="273"/>
      <c r="AI39" s="273"/>
      <c r="AJ39" s="273"/>
      <c r="AK39" s="273"/>
    </row>
    <row r="40" spans="2:37" ht="23.5" thickTop="1">
      <c r="B40" s="10">
        <v>3</v>
      </c>
      <c r="C40" s="11" t="s">
        <v>5</v>
      </c>
      <c r="D40" s="11">
        <v>4</v>
      </c>
      <c r="E40" s="11">
        <v>3</v>
      </c>
      <c r="F40" s="11">
        <v>600</v>
      </c>
      <c r="G40" s="11">
        <v>700</v>
      </c>
      <c r="H40" s="12">
        <f>(G40-F40)/(D40-E40)</f>
        <v>100</v>
      </c>
      <c r="I40" s="12">
        <f t="shared" ref="I40:I42" si="5">D40-E40</f>
        <v>1</v>
      </c>
      <c r="J40" s="17"/>
      <c r="K40" s="23">
        <f t="shared" si="3"/>
        <v>0</v>
      </c>
      <c r="L40" s="23">
        <f t="shared" si="4"/>
        <v>4</v>
      </c>
      <c r="M40" s="92">
        <v>2</v>
      </c>
      <c r="N40" s="10"/>
      <c r="O40" s="11"/>
      <c r="P40" s="80">
        <v>2</v>
      </c>
      <c r="Q40" s="80">
        <v>2</v>
      </c>
      <c r="R40" s="80">
        <v>2</v>
      </c>
      <c r="S40" s="80">
        <v>2</v>
      </c>
      <c r="T40" s="81"/>
      <c r="U40" s="81"/>
      <c r="V40" s="11"/>
      <c r="W40" s="11"/>
      <c r="X40" s="11"/>
      <c r="Y40" s="11"/>
      <c r="Z40" s="11"/>
      <c r="AA40" s="84"/>
      <c r="AB40" s="82"/>
      <c r="AC40" s="82"/>
      <c r="AD40" s="82"/>
      <c r="AE40" s="85"/>
      <c r="AF40" s="54"/>
      <c r="AG40" s="287" t="s">
        <v>93</v>
      </c>
      <c r="AH40" s="288"/>
      <c r="AI40" s="288"/>
      <c r="AJ40" s="288"/>
      <c r="AK40" s="91">
        <v>150</v>
      </c>
    </row>
    <row r="41" spans="2:37" ht="23">
      <c r="B41" s="10">
        <v>4</v>
      </c>
      <c r="C41" s="13" t="s">
        <v>6</v>
      </c>
      <c r="D41" s="13">
        <v>6</v>
      </c>
      <c r="E41" s="13">
        <v>2</v>
      </c>
      <c r="F41" s="13">
        <v>700</v>
      </c>
      <c r="G41" s="13">
        <v>1000</v>
      </c>
      <c r="H41" s="12">
        <f t="shared" ref="H41:H42" si="6">(G41-F41)/(D41-E41)</f>
        <v>75</v>
      </c>
      <c r="I41" s="12">
        <f t="shared" si="5"/>
        <v>4</v>
      </c>
      <c r="J41" s="17" t="s">
        <v>99</v>
      </c>
      <c r="K41" s="23">
        <f t="shared" si="3"/>
        <v>225</v>
      </c>
      <c r="L41" s="23">
        <f t="shared" si="4"/>
        <v>3</v>
      </c>
      <c r="M41" s="137">
        <v>1</v>
      </c>
      <c r="N41" s="10"/>
      <c r="O41" s="11"/>
      <c r="P41" s="11"/>
      <c r="Q41" s="80">
        <v>1</v>
      </c>
      <c r="R41" s="80">
        <v>1</v>
      </c>
      <c r="S41" s="80">
        <v>1</v>
      </c>
      <c r="T41" s="81"/>
      <c r="U41" s="81"/>
      <c r="V41" s="81"/>
      <c r="W41" s="11"/>
      <c r="X41" s="11"/>
      <c r="Y41" s="11"/>
      <c r="Z41" s="11"/>
      <c r="AA41" s="84"/>
      <c r="AB41" s="82"/>
      <c r="AC41" s="82"/>
      <c r="AD41" s="82"/>
      <c r="AE41" s="85"/>
      <c r="AF41" s="54"/>
      <c r="AG41" s="289" t="s">
        <v>94</v>
      </c>
      <c r="AH41" s="290"/>
      <c r="AI41" s="290"/>
      <c r="AJ41" s="290"/>
      <c r="AK41" s="92">
        <v>400</v>
      </c>
    </row>
    <row r="42" spans="2:37" ht="23.5" thickBot="1">
      <c r="B42" s="14">
        <v>5</v>
      </c>
      <c r="C42" s="15" t="s">
        <v>44</v>
      </c>
      <c r="D42" s="15">
        <v>3</v>
      </c>
      <c r="E42" s="15">
        <v>2</v>
      </c>
      <c r="F42" s="15">
        <v>500</v>
      </c>
      <c r="G42" s="15">
        <v>600</v>
      </c>
      <c r="H42" s="16">
        <f t="shared" si="6"/>
        <v>100</v>
      </c>
      <c r="I42" s="16">
        <f t="shared" si="5"/>
        <v>1</v>
      </c>
      <c r="J42" s="19"/>
      <c r="K42" s="138">
        <f t="shared" si="3"/>
        <v>0</v>
      </c>
      <c r="L42" s="138">
        <f t="shared" si="4"/>
        <v>3</v>
      </c>
      <c r="M42" s="98">
        <v>3</v>
      </c>
      <c r="N42" s="14"/>
      <c r="O42" s="15"/>
      <c r="P42" s="15"/>
      <c r="Q42" s="15"/>
      <c r="R42" s="15"/>
      <c r="S42" s="15"/>
      <c r="T42" s="87">
        <v>3</v>
      </c>
      <c r="U42" s="87">
        <v>3</v>
      </c>
      <c r="V42" s="87">
        <v>3</v>
      </c>
      <c r="W42" s="86"/>
      <c r="X42" s="86"/>
      <c r="Y42" s="86"/>
      <c r="Z42" s="86"/>
      <c r="AA42" s="88"/>
      <c r="AB42" s="89"/>
      <c r="AC42" s="89"/>
      <c r="AD42" s="89"/>
      <c r="AE42" s="90"/>
      <c r="AF42" s="54"/>
      <c r="AG42" s="289" t="s">
        <v>17</v>
      </c>
      <c r="AH42" s="290"/>
      <c r="AI42" s="290"/>
      <c r="AJ42" s="290"/>
      <c r="AK42" s="92">
        <v>3</v>
      </c>
    </row>
    <row r="43" spans="2:37" ht="24" thickTop="1" thickBot="1">
      <c r="B43" s="56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289" t="s">
        <v>8</v>
      </c>
      <c r="AH43" s="290"/>
      <c r="AI43" s="290"/>
      <c r="AJ43" s="290"/>
      <c r="AK43" s="93">
        <v>10</v>
      </c>
    </row>
    <row r="44" spans="2:37" ht="23.5" thickTop="1">
      <c r="B44" s="56"/>
      <c r="C44" s="57"/>
      <c r="D44" s="57"/>
      <c r="E44" s="57"/>
      <c r="F44" s="57"/>
      <c r="G44" s="57"/>
      <c r="H44" s="57"/>
      <c r="I44" s="58"/>
      <c r="J44" s="58"/>
      <c r="K44" s="58"/>
      <c r="L44" s="58"/>
      <c r="M44" s="58"/>
      <c r="N44" s="82">
        <f>SUM(N38:N42)</f>
        <v>5</v>
      </c>
      <c r="O44" s="82">
        <f t="shared" ref="O44:V44" si="7">SUM(O38:O42)</f>
        <v>5</v>
      </c>
      <c r="P44" s="82">
        <f t="shared" si="7"/>
        <v>5</v>
      </c>
      <c r="Q44" s="82">
        <f t="shared" si="7"/>
        <v>3</v>
      </c>
      <c r="R44" s="82">
        <f t="shared" si="7"/>
        <v>3</v>
      </c>
      <c r="S44" s="82">
        <f t="shared" si="7"/>
        <v>3</v>
      </c>
      <c r="T44" s="82">
        <f t="shared" si="7"/>
        <v>3</v>
      </c>
      <c r="U44" s="82">
        <f t="shared" si="7"/>
        <v>3</v>
      </c>
      <c r="V44" s="82">
        <f t="shared" si="7"/>
        <v>3</v>
      </c>
      <c r="W44" s="115"/>
      <c r="X44" s="115"/>
      <c r="Y44" s="115"/>
      <c r="Z44" s="115"/>
      <c r="AA44" s="115"/>
      <c r="AB44" s="115"/>
      <c r="AC44" s="115"/>
      <c r="AD44" s="115"/>
      <c r="AE44" s="116"/>
      <c r="AF44" s="54"/>
      <c r="AG44" s="289" t="s">
        <v>18</v>
      </c>
      <c r="AH44" s="290"/>
      <c r="AI44" s="290"/>
      <c r="AJ44" s="290"/>
      <c r="AK44" s="92">
        <f>IF(AB62&gt;AK43,(AB62-AK43),0)</f>
        <v>0</v>
      </c>
    </row>
    <row r="45" spans="2:37" ht="23.5" thickBot="1">
      <c r="B45" s="56"/>
      <c r="C45" s="59"/>
      <c r="D45" s="59"/>
      <c r="E45" s="59"/>
      <c r="F45" s="60"/>
      <c r="G45" s="59"/>
      <c r="H45" s="54"/>
      <c r="I45" s="61"/>
      <c r="J45" s="61"/>
      <c r="K45" s="61"/>
      <c r="L45" s="61"/>
      <c r="M45" s="62"/>
      <c r="N45" s="299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1"/>
      <c r="AF45" s="54"/>
      <c r="AG45" s="291" t="s">
        <v>48</v>
      </c>
      <c r="AH45" s="292"/>
      <c r="AI45" s="292"/>
      <c r="AJ45" s="292"/>
      <c r="AK45" s="94">
        <v>0.3</v>
      </c>
    </row>
    <row r="46" spans="2:37" ht="23.5" thickTop="1">
      <c r="B46" s="56"/>
      <c r="C46" s="59"/>
      <c r="D46" s="59"/>
      <c r="E46" s="59"/>
      <c r="F46" s="63"/>
      <c r="G46" s="59"/>
      <c r="H46" s="54"/>
      <c r="I46" s="61"/>
      <c r="J46" s="61"/>
      <c r="K46" s="61"/>
      <c r="L46" s="61"/>
      <c r="M46" s="62"/>
      <c r="N46" s="299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1"/>
      <c r="AF46" s="54"/>
      <c r="AG46" s="95"/>
      <c r="AH46" s="95"/>
      <c r="AI46" s="95"/>
      <c r="AJ46" s="95"/>
      <c r="AK46" s="96"/>
    </row>
    <row r="47" spans="2:37" ht="23">
      <c r="B47" s="56"/>
      <c r="C47" s="59"/>
      <c r="D47" s="59"/>
      <c r="E47" s="59"/>
      <c r="F47" s="60"/>
      <c r="G47" s="54"/>
      <c r="H47" s="54"/>
      <c r="I47" s="61"/>
      <c r="J47" s="61"/>
      <c r="K47" s="61"/>
      <c r="L47" s="61"/>
      <c r="M47" s="62"/>
      <c r="N47" s="299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1"/>
      <c r="AF47" s="54"/>
      <c r="AG47" s="95"/>
      <c r="AH47" s="95"/>
      <c r="AI47" s="95"/>
      <c r="AJ47" s="95"/>
      <c r="AK47" s="96"/>
    </row>
    <row r="48" spans="2:37" ht="23.5" thickBot="1">
      <c r="B48" s="56"/>
      <c r="C48" s="59"/>
      <c r="D48" s="59"/>
      <c r="E48" s="59"/>
      <c r="F48" s="60"/>
      <c r="G48" s="54"/>
      <c r="H48" s="54"/>
      <c r="I48" s="61"/>
      <c r="J48" s="61"/>
      <c r="K48" s="61"/>
      <c r="L48" s="61"/>
      <c r="M48" s="64"/>
      <c r="N48" s="299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1"/>
      <c r="AF48" s="54"/>
      <c r="AG48" s="95"/>
      <c r="AH48" s="95"/>
      <c r="AI48" s="95"/>
      <c r="AJ48" s="95"/>
      <c r="AK48" s="96"/>
    </row>
    <row r="49" spans="2:38" ht="23.5" thickTop="1" thickBot="1">
      <c r="B49" s="56"/>
      <c r="C49" s="59"/>
      <c r="D49" s="59"/>
      <c r="E49" s="59"/>
      <c r="F49" s="60"/>
      <c r="G49" s="54"/>
      <c r="H49" s="54"/>
      <c r="I49" s="61"/>
      <c r="J49" s="61"/>
      <c r="K49" s="61"/>
      <c r="L49" s="61"/>
      <c r="M49" s="62"/>
      <c r="N49" s="299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1"/>
      <c r="AF49" s="54"/>
      <c r="AG49" s="273" t="s">
        <v>43</v>
      </c>
      <c r="AH49" s="273"/>
      <c r="AI49" s="273"/>
      <c r="AJ49" s="273"/>
      <c r="AK49" s="273"/>
    </row>
    <row r="50" spans="2:38" ht="23.5" thickTop="1">
      <c r="B50" s="56"/>
      <c r="C50" s="59"/>
      <c r="D50" s="59"/>
      <c r="E50" s="59"/>
      <c r="F50" s="60"/>
      <c r="G50" s="54"/>
      <c r="H50" s="54"/>
      <c r="I50" s="61"/>
      <c r="J50" s="61"/>
      <c r="K50" s="61"/>
      <c r="L50" s="61"/>
      <c r="M50" s="64"/>
      <c r="N50" s="299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1"/>
      <c r="AF50" s="54"/>
      <c r="AG50" s="305" t="s">
        <v>19</v>
      </c>
      <c r="AH50" s="306"/>
      <c r="AI50" s="306"/>
      <c r="AJ50" s="307"/>
      <c r="AK50" s="91">
        <f>SUM(F38:F42)</f>
        <v>2800</v>
      </c>
    </row>
    <row r="51" spans="2:38" ht="23">
      <c r="B51" s="56"/>
      <c r="C51" s="54"/>
      <c r="D51" s="65"/>
      <c r="E51" s="65"/>
      <c r="F51" s="65"/>
      <c r="G51" s="54"/>
      <c r="H51" s="54"/>
      <c r="I51" s="54"/>
      <c r="J51" s="54"/>
      <c r="K51" s="54"/>
      <c r="L51" s="54"/>
      <c r="M51" s="54"/>
      <c r="N51" s="299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1"/>
      <c r="AF51" s="54"/>
      <c r="AG51" s="293" t="s">
        <v>20</v>
      </c>
      <c r="AH51" s="294"/>
      <c r="AI51" s="294"/>
      <c r="AJ51" s="295"/>
      <c r="AK51" s="97">
        <f>SUM(K38:K42)</f>
        <v>225</v>
      </c>
    </row>
    <row r="52" spans="2:38" ht="23">
      <c r="B52" s="56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299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1"/>
      <c r="AF52" s="54"/>
      <c r="AG52" s="293" t="s">
        <v>21</v>
      </c>
      <c r="AH52" s="294"/>
      <c r="AI52" s="294"/>
      <c r="AJ52" s="295"/>
      <c r="AK52" s="92">
        <f>AB62*AK40</f>
        <v>1350</v>
      </c>
    </row>
    <row r="53" spans="2:38" ht="23">
      <c r="B53" s="56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299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1"/>
      <c r="AF53" s="54"/>
      <c r="AG53" s="293" t="s">
        <v>22</v>
      </c>
      <c r="AH53" s="294"/>
      <c r="AI53" s="294"/>
      <c r="AJ53" s="295"/>
      <c r="AK53" s="93">
        <f>AK44*AK41</f>
        <v>0</v>
      </c>
    </row>
    <row r="54" spans="2:38" ht="23">
      <c r="B54" s="56"/>
      <c r="C54" s="54"/>
      <c r="D54" s="58"/>
      <c r="E54" s="58"/>
      <c r="F54" s="58"/>
      <c r="G54" s="58"/>
      <c r="H54" s="58"/>
      <c r="I54" s="58"/>
      <c r="J54" s="66"/>
      <c r="K54" s="66"/>
      <c r="L54" s="66"/>
      <c r="M54" s="54"/>
      <c r="N54" s="299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1"/>
      <c r="AF54" s="54"/>
      <c r="AG54" s="293" t="s">
        <v>23</v>
      </c>
      <c r="AH54" s="294"/>
      <c r="AI54" s="294"/>
      <c r="AJ54" s="295"/>
      <c r="AK54" s="92">
        <v>0</v>
      </c>
    </row>
    <row r="55" spans="2:38" ht="23.5" thickBot="1">
      <c r="B55" s="56"/>
      <c r="C55" s="54"/>
      <c r="D55" s="61"/>
      <c r="E55" s="61"/>
      <c r="F55" s="61"/>
      <c r="G55" s="61"/>
      <c r="H55" s="61"/>
      <c r="I55" s="62"/>
      <c r="J55" s="57"/>
      <c r="K55" s="57"/>
      <c r="L55" s="54"/>
      <c r="M55" s="54"/>
      <c r="N55" s="302"/>
      <c r="O55" s="303"/>
      <c r="P55" s="303"/>
      <c r="Q55" s="303"/>
      <c r="R55" s="303"/>
      <c r="S55" s="303"/>
      <c r="T55" s="303"/>
      <c r="U55" s="303"/>
      <c r="V55" s="303"/>
      <c r="W55" s="303"/>
      <c r="X55" s="303"/>
      <c r="Y55" s="303"/>
      <c r="Z55" s="303"/>
      <c r="AA55" s="303"/>
      <c r="AB55" s="303"/>
      <c r="AC55" s="303"/>
      <c r="AD55" s="303"/>
      <c r="AE55" s="304"/>
      <c r="AF55" s="54"/>
      <c r="AG55" s="296" t="s">
        <v>0</v>
      </c>
      <c r="AH55" s="297"/>
      <c r="AI55" s="297"/>
      <c r="AJ55" s="298"/>
      <c r="AK55" s="94">
        <f>SUM(AK50:AK54)</f>
        <v>4375</v>
      </c>
    </row>
    <row r="56" spans="2:38" ht="23.5" thickTop="1">
      <c r="B56" s="56"/>
      <c r="C56" s="54"/>
      <c r="D56" s="61"/>
      <c r="E56" s="61"/>
      <c r="F56" s="61"/>
      <c r="G56" s="61"/>
      <c r="H56" s="61"/>
      <c r="I56" s="62"/>
      <c r="J56" s="57"/>
      <c r="K56" s="57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95"/>
      <c r="AH56" s="95"/>
      <c r="AI56" s="95"/>
      <c r="AJ56" s="95"/>
      <c r="AK56" s="96"/>
    </row>
    <row r="57" spans="2:38" ht="23.5" thickBot="1">
      <c r="B57" s="56"/>
      <c r="C57" s="54"/>
      <c r="D57" s="61"/>
      <c r="E57" s="61"/>
      <c r="F57" s="61"/>
      <c r="G57" s="61"/>
      <c r="H57" s="61"/>
      <c r="I57" s="62"/>
      <c r="J57" s="57"/>
      <c r="K57" s="57"/>
      <c r="L57" s="54"/>
      <c r="M57" s="54"/>
      <c r="N57" s="67"/>
      <c r="O57" s="67"/>
      <c r="P57" s="67"/>
      <c r="Q57" s="271"/>
      <c r="R57" s="271"/>
      <c r="S57" s="271"/>
      <c r="T57" s="271"/>
      <c r="U57" s="271"/>
      <c r="V57" s="271"/>
      <c r="W57" s="271"/>
      <c r="X57" s="67"/>
      <c r="Y57" s="67"/>
      <c r="Z57" s="67"/>
      <c r="AA57" s="54"/>
      <c r="AB57" s="54"/>
      <c r="AC57" s="54"/>
      <c r="AD57" s="54"/>
      <c r="AE57" s="54"/>
      <c r="AF57" s="54"/>
      <c r="AG57" s="95"/>
      <c r="AH57" s="95"/>
      <c r="AI57" s="95"/>
      <c r="AJ57" s="95"/>
      <c r="AK57" s="96"/>
    </row>
    <row r="58" spans="2:38" ht="24" thickTop="1" thickBot="1">
      <c r="B58" s="56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99"/>
      <c r="O58" s="100"/>
      <c r="P58" s="101"/>
      <c r="Q58" s="101"/>
      <c r="R58" s="101"/>
      <c r="S58" s="272" t="s">
        <v>16</v>
      </c>
      <c r="T58" s="272"/>
      <c r="U58" s="272"/>
      <c r="V58" s="272"/>
      <c r="W58" s="272"/>
      <c r="X58" s="272"/>
      <c r="Y58" s="272"/>
      <c r="Z58" s="101"/>
      <c r="AA58" s="101"/>
      <c r="AB58" s="101"/>
      <c r="AC58" s="101"/>
      <c r="AD58" s="101"/>
      <c r="AE58" s="102"/>
      <c r="AF58" s="54"/>
      <c r="AG58" s="95"/>
      <c r="AH58" s="95"/>
      <c r="AI58" s="95"/>
      <c r="AJ58" s="95"/>
      <c r="AK58" s="96"/>
    </row>
    <row r="59" spans="2:38" ht="24" thickTop="1" thickBot="1">
      <c r="B59" s="56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103"/>
      <c r="O59" s="104"/>
      <c r="P59" s="105">
        <v>0</v>
      </c>
      <c r="Q59" s="106">
        <f>L38</f>
        <v>2</v>
      </c>
      <c r="R59" s="107">
        <f>P59+Q59</f>
        <v>2</v>
      </c>
      <c r="S59" s="104"/>
      <c r="T59" s="104"/>
      <c r="U59" s="108">
        <f>R59</f>
        <v>2</v>
      </c>
      <c r="V59" s="24">
        <f>L40</f>
        <v>4</v>
      </c>
      <c r="W59" s="109">
        <f>U59+V59</f>
        <v>6</v>
      </c>
      <c r="X59" s="104"/>
      <c r="Y59" s="104"/>
      <c r="Z59" s="104"/>
      <c r="AA59" s="104"/>
      <c r="AB59" s="104"/>
      <c r="AC59" s="95"/>
      <c r="AD59" s="95"/>
      <c r="AE59" s="96"/>
      <c r="AF59" s="54"/>
      <c r="AG59" s="273" t="s">
        <v>24</v>
      </c>
      <c r="AH59" s="273"/>
      <c r="AI59" s="273"/>
      <c r="AJ59" s="273"/>
      <c r="AK59" s="273"/>
      <c r="AL59" s="6"/>
    </row>
    <row r="60" spans="2:38" ht="23.5" thickTop="1">
      <c r="B60" s="56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103"/>
      <c r="O60" s="104"/>
      <c r="P60" s="10"/>
      <c r="Q60" s="11" t="s">
        <v>3</v>
      </c>
      <c r="R60" s="92">
        <f>R61-R59</f>
        <v>0</v>
      </c>
      <c r="S60" s="104"/>
      <c r="T60" s="104"/>
      <c r="U60" s="10"/>
      <c r="V60" s="11" t="s">
        <v>5</v>
      </c>
      <c r="W60" s="92">
        <f>W61-W59</f>
        <v>0</v>
      </c>
      <c r="X60" s="104"/>
      <c r="Y60" s="104"/>
      <c r="Z60" s="104"/>
      <c r="AA60" s="104"/>
      <c r="AB60" s="104"/>
      <c r="AC60" s="95"/>
      <c r="AD60" s="95"/>
      <c r="AE60" s="96"/>
      <c r="AF60" s="54"/>
      <c r="AG60" s="287" t="s">
        <v>26</v>
      </c>
      <c r="AH60" s="288"/>
      <c r="AI60" s="288"/>
      <c r="AJ60" s="288"/>
      <c r="AK60" s="91">
        <f>AK44</f>
        <v>0</v>
      </c>
      <c r="AL60" s="7"/>
    </row>
    <row r="61" spans="2:38" ht="23.5" thickBot="1">
      <c r="B61" s="56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103"/>
      <c r="O61" s="110"/>
      <c r="P61" s="14">
        <f>R61-Q59</f>
        <v>0</v>
      </c>
      <c r="Q61" s="15">
        <v>2</v>
      </c>
      <c r="R61" s="98">
        <f>U61</f>
        <v>2</v>
      </c>
      <c r="S61" s="104"/>
      <c r="T61" s="104"/>
      <c r="U61" s="14">
        <f>W61-V59</f>
        <v>2</v>
      </c>
      <c r="V61" s="15">
        <v>2</v>
      </c>
      <c r="W61" s="98">
        <f>Z64</f>
        <v>6</v>
      </c>
      <c r="X61" s="104"/>
      <c r="Y61" s="104"/>
      <c r="Z61" s="104"/>
      <c r="AA61" s="104"/>
      <c r="AB61" s="104"/>
      <c r="AC61" s="95"/>
      <c r="AD61" s="95"/>
      <c r="AE61" s="96"/>
      <c r="AF61" s="54"/>
      <c r="AG61" s="289" t="s">
        <v>25</v>
      </c>
      <c r="AH61" s="290"/>
      <c r="AI61" s="290"/>
      <c r="AJ61" s="290"/>
      <c r="AK61" s="92">
        <v>2</v>
      </c>
      <c r="AL61" s="7"/>
    </row>
    <row r="62" spans="2:38" ht="24" thickTop="1" thickBot="1">
      <c r="B62" s="56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103"/>
      <c r="O62" s="104"/>
      <c r="P62" s="95"/>
      <c r="Q62" s="95"/>
      <c r="R62" s="95"/>
      <c r="S62" s="104"/>
      <c r="T62" s="104"/>
      <c r="U62" s="104"/>
      <c r="V62" s="104"/>
      <c r="W62" s="104"/>
      <c r="X62" s="104"/>
      <c r="Y62" s="104"/>
      <c r="Z62" s="111">
        <f>MAX(W59,W65)</f>
        <v>6</v>
      </c>
      <c r="AA62" s="106">
        <f>L42</f>
        <v>3</v>
      </c>
      <c r="AB62" s="112">
        <f>Z62+AA62</f>
        <v>9</v>
      </c>
      <c r="AC62" s="95"/>
      <c r="AD62" s="95"/>
      <c r="AE62" s="96"/>
      <c r="AF62" s="54"/>
      <c r="AG62" s="291" t="s">
        <v>95</v>
      </c>
      <c r="AH62" s="292"/>
      <c r="AI62" s="292"/>
      <c r="AJ62" s="292"/>
      <c r="AK62" s="98">
        <f>AK55</f>
        <v>4375</v>
      </c>
      <c r="AL62" s="7"/>
    </row>
    <row r="63" spans="2:38" ht="23.5" thickTop="1">
      <c r="B63" s="56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103"/>
      <c r="O63" s="104"/>
      <c r="P63" s="95"/>
      <c r="Q63" s="95"/>
      <c r="R63" s="95"/>
      <c r="S63" s="104"/>
      <c r="T63" s="104"/>
      <c r="U63" s="104"/>
      <c r="V63" s="104"/>
      <c r="W63" s="104"/>
      <c r="X63" s="104"/>
      <c r="Y63" s="104"/>
      <c r="Z63" s="10"/>
      <c r="AA63" s="11" t="s">
        <v>44</v>
      </c>
      <c r="AB63" s="92">
        <f>AB64-AB62</f>
        <v>0</v>
      </c>
      <c r="AC63" s="95"/>
      <c r="AD63" s="95"/>
      <c r="AE63" s="96"/>
      <c r="AF63" s="54"/>
      <c r="AG63" s="54"/>
      <c r="AH63" s="54"/>
      <c r="AI63" s="54"/>
      <c r="AJ63" s="54"/>
      <c r="AK63" s="55"/>
    </row>
    <row r="64" spans="2:38" ht="23.5" thickBot="1">
      <c r="B64" s="56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103"/>
      <c r="O64" s="104"/>
      <c r="P64" s="95"/>
      <c r="Q64" s="95"/>
      <c r="R64" s="95"/>
      <c r="S64" s="104"/>
      <c r="T64" s="104"/>
      <c r="U64" s="104"/>
      <c r="V64" s="104"/>
      <c r="W64" s="104"/>
      <c r="X64" s="104"/>
      <c r="Y64" s="104"/>
      <c r="Z64" s="113">
        <f>AB64-AA62</f>
        <v>6</v>
      </c>
      <c r="AA64" s="15">
        <v>2</v>
      </c>
      <c r="AB64" s="98">
        <f>AB62</f>
        <v>9</v>
      </c>
      <c r="AC64" s="95"/>
      <c r="AD64" s="95"/>
      <c r="AE64" s="96"/>
      <c r="AF64" s="54"/>
      <c r="AG64" s="54"/>
      <c r="AH64" s="54"/>
      <c r="AI64" s="54"/>
      <c r="AJ64" s="54"/>
      <c r="AK64" s="55"/>
    </row>
    <row r="65" spans="2:37" ht="23.5" thickTop="1">
      <c r="B65" s="56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103"/>
      <c r="O65" s="104"/>
      <c r="P65" s="105">
        <v>0</v>
      </c>
      <c r="Q65" s="106">
        <f>L39</f>
        <v>3</v>
      </c>
      <c r="R65" s="107">
        <f>P65+Q65</f>
        <v>3</v>
      </c>
      <c r="S65" s="104"/>
      <c r="T65" s="104"/>
      <c r="U65" s="111">
        <f>R65</f>
        <v>3</v>
      </c>
      <c r="V65" s="106">
        <f>L41</f>
        <v>3</v>
      </c>
      <c r="W65" s="107">
        <f>U65+V65</f>
        <v>6</v>
      </c>
      <c r="X65" s="104"/>
      <c r="Y65" s="104"/>
      <c r="Z65" s="104"/>
      <c r="AA65" s="104"/>
      <c r="AB65" s="104"/>
      <c r="AC65" s="95"/>
      <c r="AD65" s="95"/>
      <c r="AE65" s="96"/>
      <c r="AF65" s="54"/>
      <c r="AG65" s="54"/>
      <c r="AH65" s="54"/>
      <c r="AI65" s="54"/>
      <c r="AJ65" s="54"/>
      <c r="AK65" s="55"/>
    </row>
    <row r="66" spans="2:37" ht="23">
      <c r="B66" s="56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103"/>
      <c r="O66" s="104"/>
      <c r="P66" s="10"/>
      <c r="Q66" s="11" t="s">
        <v>4</v>
      </c>
      <c r="R66" s="97">
        <f>R67-R65</f>
        <v>0</v>
      </c>
      <c r="S66" s="104"/>
      <c r="T66" s="104"/>
      <c r="U66" s="10"/>
      <c r="V66" s="11" t="s">
        <v>6</v>
      </c>
      <c r="W66" s="92">
        <f>W67-W65</f>
        <v>0</v>
      </c>
      <c r="X66" s="104"/>
      <c r="Y66" s="104"/>
      <c r="Z66" s="104"/>
      <c r="AA66" s="104"/>
      <c r="AB66" s="104"/>
      <c r="AC66" s="95"/>
      <c r="AD66" s="95"/>
      <c r="AE66" s="96"/>
      <c r="AF66" s="54"/>
      <c r="AG66" s="54"/>
      <c r="AH66" s="54"/>
      <c r="AI66" s="54"/>
      <c r="AJ66" s="54"/>
      <c r="AK66" s="55"/>
    </row>
    <row r="67" spans="2:37" ht="22" customHeight="1" thickBot="1">
      <c r="B67" s="69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69"/>
      <c r="O67" s="70"/>
      <c r="P67" s="14">
        <f>R67-Q65</f>
        <v>0</v>
      </c>
      <c r="Q67" s="15">
        <v>2</v>
      </c>
      <c r="R67" s="98">
        <f>U67</f>
        <v>3</v>
      </c>
      <c r="S67" s="114"/>
      <c r="T67" s="114"/>
      <c r="U67" s="14">
        <f>W67-V65</f>
        <v>3</v>
      </c>
      <c r="V67" s="15">
        <v>2</v>
      </c>
      <c r="W67" s="98">
        <f>Z64</f>
        <v>6</v>
      </c>
      <c r="X67" s="71"/>
      <c r="Y67" s="71"/>
      <c r="Z67" s="71"/>
      <c r="AA67" s="71"/>
      <c r="AB67" s="71"/>
      <c r="AC67" s="70"/>
      <c r="AD67" s="70"/>
      <c r="AE67" s="72"/>
      <c r="AF67" s="70"/>
      <c r="AG67" s="70"/>
      <c r="AH67" s="70"/>
      <c r="AI67" s="70"/>
      <c r="AJ67" s="70"/>
      <c r="AK67" s="72"/>
    </row>
    <row r="68" spans="2:37" ht="15" thickTop="1">
      <c r="P68" s="2"/>
      <c r="Q68" s="2"/>
      <c r="R68" s="2"/>
      <c r="S68" s="9"/>
      <c r="T68" s="9"/>
      <c r="U68" s="2"/>
      <c r="V68" s="2"/>
      <c r="W68" s="2"/>
      <c r="X68" s="9"/>
      <c r="Y68" s="9"/>
      <c r="Z68" s="9"/>
      <c r="AA68" s="9"/>
      <c r="AB68" s="9"/>
    </row>
    <row r="69" spans="2:37">
      <c r="P69" s="2"/>
      <c r="Q69" s="2"/>
      <c r="R69" s="2"/>
      <c r="S69" s="9"/>
      <c r="T69" s="9"/>
      <c r="U69" s="2"/>
      <c r="V69" s="2"/>
      <c r="W69" s="2"/>
      <c r="X69" s="9"/>
      <c r="Y69" s="9"/>
      <c r="Z69" s="9"/>
      <c r="AA69" s="9"/>
      <c r="AB69" s="9"/>
    </row>
    <row r="70" spans="2:37" ht="15" thickBot="1">
      <c r="P70" s="2"/>
      <c r="Q70" s="2"/>
      <c r="R70" s="2"/>
      <c r="S70" s="9"/>
      <c r="T70" s="9"/>
      <c r="U70" s="2"/>
      <c r="V70" s="2"/>
      <c r="W70" s="2"/>
      <c r="X70" s="9"/>
      <c r="Y70" s="9"/>
      <c r="Z70" s="9"/>
      <c r="AA70" s="9"/>
      <c r="AB70" s="9"/>
    </row>
    <row r="71" spans="2:37" ht="51.5" customHeight="1" thickTop="1" thickBot="1">
      <c r="B71" s="308" t="s">
        <v>100</v>
      </c>
      <c r="C71" s="309"/>
      <c r="D71" s="309"/>
      <c r="E71" s="309"/>
      <c r="F71" s="309"/>
      <c r="G71" s="309"/>
      <c r="H71" s="309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  <c r="T71" s="309"/>
      <c r="U71" s="309"/>
      <c r="V71" s="309"/>
      <c r="W71" s="309"/>
      <c r="X71" s="309"/>
      <c r="Y71" s="309"/>
      <c r="Z71" s="309"/>
      <c r="AA71" s="309"/>
      <c r="AB71" s="309"/>
      <c r="AC71" s="309"/>
      <c r="AD71" s="309"/>
      <c r="AE71" s="309"/>
      <c r="AF71" s="309"/>
      <c r="AG71" s="309"/>
      <c r="AH71" s="309"/>
      <c r="AI71" s="309"/>
      <c r="AJ71" s="309"/>
      <c r="AK71" s="310"/>
    </row>
    <row r="72" spans="2:37" ht="92" customHeight="1" thickTop="1" thickBot="1">
      <c r="B72" s="26" t="s">
        <v>1</v>
      </c>
      <c r="C72" s="27" t="s">
        <v>2</v>
      </c>
      <c r="D72" s="27" t="s">
        <v>11</v>
      </c>
      <c r="E72" s="28" t="s">
        <v>12</v>
      </c>
      <c r="F72" s="27" t="s">
        <v>69</v>
      </c>
      <c r="G72" s="27" t="s">
        <v>70</v>
      </c>
      <c r="H72" s="27" t="s">
        <v>71</v>
      </c>
      <c r="I72" s="27" t="s">
        <v>75</v>
      </c>
      <c r="J72" s="27" t="s">
        <v>13</v>
      </c>
      <c r="K72" s="27" t="s">
        <v>72</v>
      </c>
      <c r="L72" s="27" t="s">
        <v>14</v>
      </c>
      <c r="M72" s="29" t="s">
        <v>15</v>
      </c>
      <c r="N72" s="126">
        <v>1</v>
      </c>
      <c r="O72" s="73">
        <v>2</v>
      </c>
      <c r="P72" s="73">
        <v>3</v>
      </c>
      <c r="Q72" s="73">
        <v>4</v>
      </c>
      <c r="R72" s="73">
        <v>5</v>
      </c>
      <c r="S72" s="73">
        <v>6</v>
      </c>
      <c r="T72" s="73">
        <v>7</v>
      </c>
      <c r="U72" s="73">
        <v>8</v>
      </c>
      <c r="V72" s="73">
        <v>9</v>
      </c>
      <c r="W72" s="73">
        <v>10</v>
      </c>
      <c r="X72" s="73">
        <v>11</v>
      </c>
      <c r="Y72" s="73">
        <v>12</v>
      </c>
      <c r="Z72" s="73">
        <v>13</v>
      </c>
      <c r="AA72" s="73">
        <v>14</v>
      </c>
      <c r="AB72" s="73">
        <v>15</v>
      </c>
      <c r="AC72" s="73">
        <v>16</v>
      </c>
      <c r="AD72" s="73">
        <v>17</v>
      </c>
      <c r="AE72" s="74">
        <v>18</v>
      </c>
      <c r="AF72" s="68"/>
      <c r="AG72" s="54"/>
      <c r="AH72" s="54"/>
      <c r="AI72" s="54"/>
      <c r="AJ72" s="54"/>
      <c r="AK72" s="55"/>
    </row>
    <row r="73" spans="2:37" ht="26.5" customHeight="1" thickTop="1" thickBot="1">
      <c r="B73" s="21">
        <v>1</v>
      </c>
      <c r="C73" s="22" t="s">
        <v>3</v>
      </c>
      <c r="D73" s="22">
        <v>2</v>
      </c>
      <c r="E73" s="22">
        <v>2</v>
      </c>
      <c r="F73" s="22">
        <v>400</v>
      </c>
      <c r="G73" s="23" t="s">
        <v>96</v>
      </c>
      <c r="H73" s="23" t="s">
        <v>96</v>
      </c>
      <c r="I73" s="23" t="s">
        <v>96</v>
      </c>
      <c r="J73" s="23"/>
      <c r="K73" s="23" t="s">
        <v>96</v>
      </c>
      <c r="L73" s="23">
        <f>D73-J73</f>
        <v>2</v>
      </c>
      <c r="M73" s="91">
        <v>2</v>
      </c>
      <c r="N73" s="127">
        <v>2</v>
      </c>
      <c r="O73" s="75">
        <v>2</v>
      </c>
      <c r="P73" s="76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77"/>
      <c r="AB73" s="78"/>
      <c r="AC73" s="78"/>
      <c r="AD73" s="78"/>
      <c r="AE73" s="79"/>
      <c r="AF73" s="55"/>
      <c r="AG73" s="54"/>
      <c r="AH73" s="54"/>
      <c r="AI73" s="54"/>
      <c r="AJ73" s="54"/>
      <c r="AK73" s="55"/>
    </row>
    <row r="74" spans="2:37" ht="24" thickTop="1" thickBot="1">
      <c r="B74" s="10">
        <v>2</v>
      </c>
      <c r="C74" s="11" t="s">
        <v>4</v>
      </c>
      <c r="D74" s="11">
        <v>3</v>
      </c>
      <c r="E74" s="11">
        <v>2</v>
      </c>
      <c r="F74" s="11">
        <v>600</v>
      </c>
      <c r="G74" s="11">
        <v>800</v>
      </c>
      <c r="H74" s="12">
        <f>(G74-F74)/(D74-E74)</f>
        <v>200</v>
      </c>
      <c r="I74" s="12">
        <f>D74-E74</f>
        <v>1</v>
      </c>
      <c r="J74" s="17"/>
      <c r="K74" s="23">
        <f t="shared" ref="K74:K77" si="8">J74*H74</f>
        <v>0</v>
      </c>
      <c r="L74" s="23">
        <f t="shared" ref="L74:L77" si="9">D74-J74</f>
        <v>3</v>
      </c>
      <c r="M74" s="92">
        <v>3</v>
      </c>
      <c r="N74" s="128">
        <v>3</v>
      </c>
      <c r="O74" s="80">
        <v>3</v>
      </c>
      <c r="P74" s="80">
        <v>3</v>
      </c>
      <c r="Q74" s="81"/>
      <c r="R74" s="81"/>
      <c r="S74" s="81"/>
      <c r="T74" s="81"/>
      <c r="U74" s="81"/>
      <c r="V74" s="11"/>
      <c r="W74" s="11"/>
      <c r="X74" s="11"/>
      <c r="Y74" s="11"/>
      <c r="Z74" s="11"/>
      <c r="AA74" s="82"/>
      <c r="AB74" s="82"/>
      <c r="AC74" s="82"/>
      <c r="AD74" s="82"/>
      <c r="AE74" s="83"/>
      <c r="AF74" s="55"/>
      <c r="AG74" s="311" t="s">
        <v>42</v>
      </c>
      <c r="AH74" s="273"/>
      <c r="AI74" s="273"/>
      <c r="AJ74" s="273"/>
      <c r="AK74" s="273"/>
    </row>
    <row r="75" spans="2:37" ht="23.5" thickTop="1">
      <c r="B75" s="10">
        <v>3</v>
      </c>
      <c r="C75" s="11" t="s">
        <v>5</v>
      </c>
      <c r="D75" s="11">
        <v>4</v>
      </c>
      <c r="E75" s="11">
        <v>3</v>
      </c>
      <c r="F75" s="11">
        <v>600</v>
      </c>
      <c r="G75" s="11">
        <v>700</v>
      </c>
      <c r="H75" s="12">
        <f>(G75-F75)/(D75-E75)</f>
        <v>100</v>
      </c>
      <c r="I75" s="12">
        <f t="shared" ref="I75:I77" si="10">D75-E75</f>
        <v>1</v>
      </c>
      <c r="J75" s="17"/>
      <c r="K75" s="23">
        <f t="shared" si="8"/>
        <v>0</v>
      </c>
      <c r="L75" s="23">
        <f t="shared" si="9"/>
        <v>4</v>
      </c>
      <c r="M75" s="92">
        <v>2</v>
      </c>
      <c r="N75" s="10"/>
      <c r="O75" s="11"/>
      <c r="P75" s="80">
        <v>2</v>
      </c>
      <c r="Q75" s="80">
        <v>2</v>
      </c>
      <c r="R75" s="80">
        <v>2</v>
      </c>
      <c r="S75" s="80">
        <v>2</v>
      </c>
      <c r="T75" s="81"/>
      <c r="U75" s="81"/>
      <c r="V75" s="11"/>
      <c r="W75" s="11"/>
      <c r="X75" s="11"/>
      <c r="Y75" s="11"/>
      <c r="Z75" s="11"/>
      <c r="AA75" s="84"/>
      <c r="AB75" s="82"/>
      <c r="AC75" s="82"/>
      <c r="AD75" s="82"/>
      <c r="AE75" s="85"/>
      <c r="AF75" s="55"/>
      <c r="AG75" s="312" t="s">
        <v>93</v>
      </c>
      <c r="AH75" s="288"/>
      <c r="AI75" s="288"/>
      <c r="AJ75" s="288"/>
      <c r="AK75" s="91">
        <v>150</v>
      </c>
    </row>
    <row r="76" spans="2:37" ht="23">
      <c r="B76" s="10">
        <v>4</v>
      </c>
      <c r="C76" s="13" t="s">
        <v>6</v>
      </c>
      <c r="D76" s="13">
        <v>6</v>
      </c>
      <c r="E76" s="13">
        <v>2</v>
      </c>
      <c r="F76" s="13">
        <v>700</v>
      </c>
      <c r="G76" s="13">
        <v>1000</v>
      </c>
      <c r="H76" s="12">
        <f t="shared" ref="H76:H77" si="11">(G76-F76)/(D76-E76)</f>
        <v>75</v>
      </c>
      <c r="I76" s="12">
        <f t="shared" si="10"/>
        <v>4</v>
      </c>
      <c r="J76" s="17" t="s">
        <v>99</v>
      </c>
      <c r="K76" s="23">
        <f t="shared" si="8"/>
        <v>225</v>
      </c>
      <c r="L76" s="23">
        <f t="shared" si="9"/>
        <v>3</v>
      </c>
      <c r="M76" s="137">
        <v>1</v>
      </c>
      <c r="N76" s="10"/>
      <c r="O76" s="11"/>
      <c r="P76" s="11"/>
      <c r="Q76" s="80">
        <v>1</v>
      </c>
      <c r="R76" s="80">
        <v>1</v>
      </c>
      <c r="S76" s="80">
        <v>1</v>
      </c>
      <c r="T76" s="81"/>
      <c r="U76" s="81"/>
      <c r="V76" s="81"/>
      <c r="W76" s="11"/>
      <c r="X76" s="11"/>
      <c r="Y76" s="11"/>
      <c r="Z76" s="11"/>
      <c r="AA76" s="84"/>
      <c r="AB76" s="82"/>
      <c r="AC76" s="82"/>
      <c r="AD76" s="82"/>
      <c r="AE76" s="85"/>
      <c r="AF76" s="55"/>
      <c r="AG76" s="313" t="s">
        <v>94</v>
      </c>
      <c r="AH76" s="290"/>
      <c r="AI76" s="290"/>
      <c r="AJ76" s="290"/>
      <c r="AK76" s="92">
        <v>400</v>
      </c>
    </row>
    <row r="77" spans="2:37" ht="23.5" thickBot="1">
      <c r="B77" s="14">
        <v>5</v>
      </c>
      <c r="C77" s="15" t="s">
        <v>44</v>
      </c>
      <c r="D77" s="15">
        <v>3</v>
      </c>
      <c r="E77" s="15">
        <v>2</v>
      </c>
      <c r="F77" s="15">
        <v>500</v>
      </c>
      <c r="G77" s="15">
        <v>600</v>
      </c>
      <c r="H77" s="16">
        <f t="shared" si="11"/>
        <v>100</v>
      </c>
      <c r="I77" s="16">
        <f t="shared" si="10"/>
        <v>1</v>
      </c>
      <c r="J77" s="19" t="s">
        <v>101</v>
      </c>
      <c r="K77" s="138">
        <f t="shared" si="8"/>
        <v>100</v>
      </c>
      <c r="L77" s="138">
        <f t="shared" si="9"/>
        <v>2</v>
      </c>
      <c r="M77" s="98">
        <v>3</v>
      </c>
      <c r="N77" s="14"/>
      <c r="O77" s="15"/>
      <c r="P77" s="15"/>
      <c r="Q77" s="15"/>
      <c r="R77" s="15"/>
      <c r="S77" s="15"/>
      <c r="T77" s="87">
        <v>3</v>
      </c>
      <c r="U77" s="87">
        <v>3</v>
      </c>
      <c r="V77" s="86"/>
      <c r="W77" s="86"/>
      <c r="X77" s="86"/>
      <c r="Y77" s="86"/>
      <c r="Z77" s="86"/>
      <c r="AA77" s="88"/>
      <c r="AB77" s="89"/>
      <c r="AC77" s="89"/>
      <c r="AD77" s="89"/>
      <c r="AE77" s="90"/>
      <c r="AF77" s="72"/>
      <c r="AG77" s="313" t="s">
        <v>17</v>
      </c>
      <c r="AH77" s="290"/>
      <c r="AI77" s="290"/>
      <c r="AJ77" s="290"/>
      <c r="AK77" s="92">
        <v>3</v>
      </c>
    </row>
    <row r="78" spans="2:37" ht="24" thickTop="1" thickBot="1">
      <c r="B78" s="56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289" t="s">
        <v>8</v>
      </c>
      <c r="AH78" s="290"/>
      <c r="AI78" s="290"/>
      <c r="AJ78" s="290"/>
      <c r="AK78" s="93">
        <v>10</v>
      </c>
    </row>
    <row r="79" spans="2:37" ht="23.5" thickTop="1">
      <c r="B79" s="56"/>
      <c r="C79" s="57"/>
      <c r="D79" s="57"/>
      <c r="E79" s="57"/>
      <c r="F79" s="57"/>
      <c r="G79" s="57"/>
      <c r="H79" s="57"/>
      <c r="I79" s="58"/>
      <c r="J79" s="58"/>
      <c r="K79" s="58"/>
      <c r="L79" s="58"/>
      <c r="M79" s="58"/>
      <c r="N79" s="82">
        <f>SUM(N73:N77)</f>
        <v>5</v>
      </c>
      <c r="O79" s="82">
        <f t="shared" ref="O79:U79" si="12">SUM(O73:O77)</f>
        <v>5</v>
      </c>
      <c r="P79" s="82">
        <f t="shared" si="12"/>
        <v>5</v>
      </c>
      <c r="Q79" s="82">
        <f t="shared" si="12"/>
        <v>3</v>
      </c>
      <c r="R79" s="82">
        <f t="shared" si="12"/>
        <v>3</v>
      </c>
      <c r="S79" s="82">
        <f t="shared" si="12"/>
        <v>3</v>
      </c>
      <c r="T79" s="82">
        <f t="shared" si="12"/>
        <v>3</v>
      </c>
      <c r="U79" s="82">
        <f t="shared" si="12"/>
        <v>3</v>
      </c>
      <c r="V79" s="115"/>
      <c r="W79" s="115"/>
      <c r="X79" s="115"/>
      <c r="Y79" s="115"/>
      <c r="Z79" s="115"/>
      <c r="AA79" s="115"/>
      <c r="AB79" s="115"/>
      <c r="AC79" s="115"/>
      <c r="AD79" s="115"/>
      <c r="AE79" s="116"/>
      <c r="AF79" s="54"/>
      <c r="AG79" s="289" t="s">
        <v>18</v>
      </c>
      <c r="AH79" s="290"/>
      <c r="AI79" s="290"/>
      <c r="AJ79" s="290"/>
      <c r="AK79" s="92">
        <f>IF(AB97&gt;AK78,(AB97-AK78),0)</f>
        <v>0</v>
      </c>
    </row>
    <row r="80" spans="2:37" ht="23.5" thickBot="1">
      <c r="B80" s="56"/>
      <c r="C80" s="59"/>
      <c r="D80" s="59"/>
      <c r="E80" s="59"/>
      <c r="F80" s="60"/>
      <c r="G80" s="59"/>
      <c r="H80" s="54"/>
      <c r="I80" s="61"/>
      <c r="J80" s="61"/>
      <c r="K80" s="61"/>
      <c r="L80" s="61"/>
      <c r="M80" s="62"/>
      <c r="N80" s="299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1"/>
      <c r="AF80" s="54"/>
      <c r="AG80" s="291" t="s">
        <v>48</v>
      </c>
      <c r="AH80" s="292"/>
      <c r="AI80" s="292"/>
      <c r="AJ80" s="292"/>
      <c r="AK80" s="94">
        <v>0.3</v>
      </c>
    </row>
    <row r="81" spans="2:38" ht="23.5" thickTop="1">
      <c r="B81" s="56"/>
      <c r="C81" s="59"/>
      <c r="D81" s="59"/>
      <c r="E81" s="59"/>
      <c r="F81" s="63"/>
      <c r="G81" s="59"/>
      <c r="H81" s="54"/>
      <c r="I81" s="61"/>
      <c r="J81" s="61"/>
      <c r="K81" s="61"/>
      <c r="L81" s="61"/>
      <c r="M81" s="62"/>
      <c r="N81" s="299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1"/>
      <c r="AF81" s="54"/>
      <c r="AG81" s="95"/>
      <c r="AH81" s="95"/>
      <c r="AI81" s="95"/>
      <c r="AJ81" s="95"/>
      <c r="AK81" s="96"/>
    </row>
    <row r="82" spans="2:38" ht="23">
      <c r="B82" s="56"/>
      <c r="C82" s="59"/>
      <c r="D82" s="59"/>
      <c r="E82" s="59"/>
      <c r="F82" s="60"/>
      <c r="G82" s="54"/>
      <c r="H82" s="54"/>
      <c r="I82" s="61"/>
      <c r="J82" s="61"/>
      <c r="K82" s="61"/>
      <c r="L82" s="61"/>
      <c r="M82" s="62"/>
      <c r="N82" s="299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1"/>
      <c r="AF82" s="54"/>
      <c r="AG82" s="95"/>
      <c r="AH82" s="95"/>
      <c r="AI82" s="95"/>
      <c r="AJ82" s="95"/>
      <c r="AK82" s="96"/>
    </row>
    <row r="83" spans="2:38" ht="23.5" thickBot="1">
      <c r="B83" s="56"/>
      <c r="C83" s="59"/>
      <c r="D83" s="59"/>
      <c r="E83" s="59"/>
      <c r="F83" s="60"/>
      <c r="G83" s="54"/>
      <c r="H83" s="54"/>
      <c r="I83" s="61"/>
      <c r="J83" s="61"/>
      <c r="K83" s="61"/>
      <c r="L83" s="61"/>
      <c r="M83" s="64"/>
      <c r="N83" s="299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1"/>
      <c r="AF83" s="54"/>
      <c r="AG83" s="95"/>
      <c r="AH83" s="95"/>
      <c r="AI83" s="95"/>
      <c r="AJ83" s="95"/>
      <c r="AK83" s="96"/>
    </row>
    <row r="84" spans="2:38" ht="23.5" thickTop="1" thickBot="1">
      <c r="B84" s="56"/>
      <c r="C84" s="59"/>
      <c r="D84" s="59"/>
      <c r="E84" s="59"/>
      <c r="F84" s="60"/>
      <c r="G84" s="54"/>
      <c r="H84" s="54"/>
      <c r="I84" s="61"/>
      <c r="J84" s="61"/>
      <c r="K84" s="61"/>
      <c r="L84" s="61"/>
      <c r="M84" s="62"/>
      <c r="N84" s="299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1"/>
      <c r="AF84" s="54"/>
      <c r="AG84" s="273" t="s">
        <v>43</v>
      </c>
      <c r="AH84" s="273"/>
      <c r="AI84" s="273"/>
      <c r="AJ84" s="273"/>
      <c r="AK84" s="273"/>
    </row>
    <row r="85" spans="2:38" ht="23.5" thickTop="1">
      <c r="B85" s="56"/>
      <c r="C85" s="59"/>
      <c r="D85" s="59"/>
      <c r="E85" s="59"/>
      <c r="F85" s="60"/>
      <c r="G85" s="54"/>
      <c r="H85" s="54"/>
      <c r="I85" s="61"/>
      <c r="J85" s="61"/>
      <c r="K85" s="61"/>
      <c r="L85" s="61"/>
      <c r="M85" s="64"/>
      <c r="N85" s="299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1"/>
      <c r="AF85" s="54"/>
      <c r="AG85" s="305" t="s">
        <v>19</v>
      </c>
      <c r="AH85" s="306"/>
      <c r="AI85" s="306"/>
      <c r="AJ85" s="307"/>
      <c r="AK85" s="91">
        <f>SUM(F73:F77)</f>
        <v>2800</v>
      </c>
    </row>
    <row r="86" spans="2:38" ht="23">
      <c r="B86" s="56"/>
      <c r="C86" s="54"/>
      <c r="D86" s="65"/>
      <c r="E86" s="65"/>
      <c r="F86" s="65"/>
      <c r="G86" s="54"/>
      <c r="H86" s="54"/>
      <c r="I86" s="54"/>
      <c r="J86" s="54"/>
      <c r="K86" s="54"/>
      <c r="L86" s="54"/>
      <c r="M86" s="54"/>
      <c r="N86" s="299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1"/>
      <c r="AF86" s="54"/>
      <c r="AG86" s="293" t="s">
        <v>20</v>
      </c>
      <c r="AH86" s="294"/>
      <c r="AI86" s="294"/>
      <c r="AJ86" s="295"/>
      <c r="AK86" s="97">
        <f>SUM(K73:K77)</f>
        <v>325</v>
      </c>
    </row>
    <row r="87" spans="2:38" ht="23">
      <c r="B87" s="56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299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1"/>
      <c r="AF87" s="54"/>
      <c r="AG87" s="293" t="s">
        <v>21</v>
      </c>
      <c r="AH87" s="294"/>
      <c r="AI87" s="294"/>
      <c r="AJ87" s="295"/>
      <c r="AK87" s="92">
        <f>AB97*AK75</f>
        <v>1200</v>
      </c>
    </row>
    <row r="88" spans="2:38" ht="23">
      <c r="B88" s="56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299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1"/>
      <c r="AF88" s="54"/>
      <c r="AG88" s="293" t="s">
        <v>22</v>
      </c>
      <c r="AH88" s="294"/>
      <c r="AI88" s="294"/>
      <c r="AJ88" s="295"/>
      <c r="AK88" s="93">
        <f>AK79*AK76</f>
        <v>0</v>
      </c>
    </row>
    <row r="89" spans="2:38" ht="23">
      <c r="B89" s="56"/>
      <c r="C89" s="54"/>
      <c r="D89" s="58"/>
      <c r="E89" s="58"/>
      <c r="F89" s="58"/>
      <c r="G89" s="58"/>
      <c r="H89" s="58"/>
      <c r="I89" s="58"/>
      <c r="J89" s="66"/>
      <c r="K89" s="66"/>
      <c r="L89" s="66"/>
      <c r="M89" s="54"/>
      <c r="N89" s="299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1"/>
      <c r="AF89" s="54"/>
      <c r="AG89" s="293" t="s">
        <v>23</v>
      </c>
      <c r="AH89" s="294"/>
      <c r="AI89" s="294"/>
      <c r="AJ89" s="295"/>
      <c r="AK89" s="92">
        <v>0</v>
      </c>
    </row>
    <row r="90" spans="2:38" ht="23.5" thickBot="1">
      <c r="B90" s="56"/>
      <c r="C90" s="54"/>
      <c r="D90" s="61"/>
      <c r="E90" s="61"/>
      <c r="F90" s="61"/>
      <c r="G90" s="61"/>
      <c r="H90" s="61"/>
      <c r="I90" s="62"/>
      <c r="J90" s="57"/>
      <c r="K90" s="57"/>
      <c r="L90" s="54"/>
      <c r="M90" s="54"/>
      <c r="N90" s="302"/>
      <c r="O90" s="303"/>
      <c r="P90" s="303"/>
      <c r="Q90" s="303"/>
      <c r="R90" s="303"/>
      <c r="S90" s="303"/>
      <c r="T90" s="303"/>
      <c r="U90" s="303"/>
      <c r="V90" s="303"/>
      <c r="W90" s="303"/>
      <c r="X90" s="303"/>
      <c r="Y90" s="303"/>
      <c r="Z90" s="303"/>
      <c r="AA90" s="303"/>
      <c r="AB90" s="303"/>
      <c r="AC90" s="303"/>
      <c r="AD90" s="303"/>
      <c r="AE90" s="304"/>
      <c r="AF90" s="54"/>
      <c r="AG90" s="296" t="s">
        <v>0</v>
      </c>
      <c r="AH90" s="297"/>
      <c r="AI90" s="297"/>
      <c r="AJ90" s="298"/>
      <c r="AK90" s="94">
        <f>SUM(AK85:AK89)</f>
        <v>4325</v>
      </c>
    </row>
    <row r="91" spans="2:38" ht="23.5" thickTop="1">
      <c r="B91" s="56"/>
      <c r="C91" s="54"/>
      <c r="D91" s="61"/>
      <c r="E91" s="61"/>
      <c r="F91" s="61"/>
      <c r="G91" s="61"/>
      <c r="H91" s="61"/>
      <c r="I91" s="62"/>
      <c r="J91" s="57"/>
      <c r="K91" s="57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95"/>
      <c r="AH91" s="95"/>
      <c r="AI91" s="95"/>
      <c r="AJ91" s="95"/>
      <c r="AK91" s="96"/>
    </row>
    <row r="92" spans="2:38" ht="23.5" thickBot="1">
      <c r="B92" s="56"/>
      <c r="C92" s="54"/>
      <c r="D92" s="61"/>
      <c r="E92" s="61"/>
      <c r="F92" s="61"/>
      <c r="G92" s="61"/>
      <c r="H92" s="61"/>
      <c r="I92" s="62"/>
      <c r="J92" s="57"/>
      <c r="K92" s="57"/>
      <c r="L92" s="54"/>
      <c r="M92" s="54"/>
      <c r="N92" s="67"/>
      <c r="O92" s="67"/>
      <c r="P92" s="67"/>
      <c r="Q92" s="271"/>
      <c r="R92" s="271"/>
      <c r="S92" s="271"/>
      <c r="T92" s="271"/>
      <c r="U92" s="271"/>
      <c r="V92" s="271"/>
      <c r="W92" s="271"/>
      <c r="X92" s="67"/>
      <c r="Y92" s="67"/>
      <c r="Z92" s="67"/>
      <c r="AA92" s="54"/>
      <c r="AB92" s="54"/>
      <c r="AC92" s="54"/>
      <c r="AD92" s="54"/>
      <c r="AE92" s="54"/>
      <c r="AF92" s="54"/>
      <c r="AG92" s="95"/>
      <c r="AH92" s="95"/>
      <c r="AI92" s="95"/>
      <c r="AJ92" s="95"/>
      <c r="AK92" s="96"/>
    </row>
    <row r="93" spans="2:38" ht="24" thickTop="1" thickBot="1">
      <c r="B93" s="56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99"/>
      <c r="O93" s="100"/>
      <c r="P93" s="101"/>
      <c r="Q93" s="101"/>
      <c r="R93" s="101"/>
      <c r="S93" s="272" t="s">
        <v>16</v>
      </c>
      <c r="T93" s="272"/>
      <c r="U93" s="272"/>
      <c r="V93" s="272"/>
      <c r="W93" s="272"/>
      <c r="X93" s="272"/>
      <c r="Y93" s="272"/>
      <c r="Z93" s="101"/>
      <c r="AA93" s="101"/>
      <c r="AB93" s="101"/>
      <c r="AC93" s="101"/>
      <c r="AD93" s="101"/>
      <c r="AE93" s="102"/>
      <c r="AF93" s="54"/>
      <c r="AG93" s="95"/>
      <c r="AH93" s="95"/>
      <c r="AI93" s="95"/>
      <c r="AJ93" s="95"/>
      <c r="AK93" s="96"/>
    </row>
    <row r="94" spans="2:38" ht="24" thickTop="1" thickBot="1">
      <c r="B94" s="56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103"/>
      <c r="O94" s="104"/>
      <c r="P94" s="105">
        <v>0</v>
      </c>
      <c r="Q94" s="106">
        <f>L73</f>
        <v>2</v>
      </c>
      <c r="R94" s="107">
        <f>P94+Q94</f>
        <v>2</v>
      </c>
      <c r="S94" s="104"/>
      <c r="T94" s="104"/>
      <c r="U94" s="108">
        <f>R94</f>
        <v>2</v>
      </c>
      <c r="V94" s="24">
        <f>L75</f>
        <v>4</v>
      </c>
      <c r="W94" s="109">
        <f>U94+V94</f>
        <v>6</v>
      </c>
      <c r="X94" s="104"/>
      <c r="Y94" s="104"/>
      <c r="Z94" s="104"/>
      <c r="AA94" s="104"/>
      <c r="AB94" s="104"/>
      <c r="AC94" s="95"/>
      <c r="AD94" s="95"/>
      <c r="AE94" s="96"/>
      <c r="AF94" s="54"/>
      <c r="AG94" s="273" t="s">
        <v>24</v>
      </c>
      <c r="AH94" s="273"/>
      <c r="AI94" s="273"/>
      <c r="AJ94" s="273"/>
      <c r="AK94" s="273"/>
      <c r="AL94" s="6"/>
    </row>
    <row r="95" spans="2:38" ht="23.5" thickTop="1">
      <c r="B95" s="56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103"/>
      <c r="O95" s="104"/>
      <c r="P95" s="10"/>
      <c r="Q95" s="11" t="s">
        <v>3</v>
      </c>
      <c r="R95" s="92">
        <f>R96-R94</f>
        <v>0</v>
      </c>
      <c r="S95" s="104"/>
      <c r="T95" s="104"/>
      <c r="U95" s="10"/>
      <c r="V95" s="11" t="s">
        <v>5</v>
      </c>
      <c r="W95" s="92">
        <f>W96-W94</f>
        <v>0</v>
      </c>
      <c r="X95" s="104"/>
      <c r="Y95" s="104"/>
      <c r="Z95" s="104"/>
      <c r="AA95" s="104"/>
      <c r="AB95" s="104"/>
      <c r="AC95" s="95"/>
      <c r="AD95" s="95"/>
      <c r="AE95" s="96"/>
      <c r="AF95" s="54"/>
      <c r="AG95" s="287" t="s">
        <v>26</v>
      </c>
      <c r="AH95" s="288"/>
      <c r="AI95" s="288"/>
      <c r="AJ95" s="288"/>
      <c r="AK95" s="91">
        <f>AK79</f>
        <v>0</v>
      </c>
      <c r="AL95" s="7"/>
    </row>
    <row r="96" spans="2:38" ht="23.5" thickBot="1">
      <c r="B96" s="56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103"/>
      <c r="O96" s="110"/>
      <c r="P96" s="14">
        <f>R96-Q94</f>
        <v>0</v>
      </c>
      <c r="Q96" s="15">
        <v>2</v>
      </c>
      <c r="R96" s="98">
        <f>U96</f>
        <v>2</v>
      </c>
      <c r="S96" s="104"/>
      <c r="T96" s="104"/>
      <c r="U96" s="14">
        <f>W96-V94</f>
        <v>2</v>
      </c>
      <c r="V96" s="15">
        <v>2</v>
      </c>
      <c r="W96" s="98">
        <f>Z99</f>
        <v>6</v>
      </c>
      <c r="X96" s="104"/>
      <c r="Y96" s="104"/>
      <c r="Z96" s="104"/>
      <c r="AA96" s="104"/>
      <c r="AB96" s="104"/>
      <c r="AC96" s="95"/>
      <c r="AD96" s="95"/>
      <c r="AE96" s="96"/>
      <c r="AF96" s="54"/>
      <c r="AG96" s="289" t="s">
        <v>25</v>
      </c>
      <c r="AH96" s="290"/>
      <c r="AI96" s="290"/>
      <c r="AJ96" s="290"/>
      <c r="AK96" s="92">
        <v>2</v>
      </c>
      <c r="AL96" s="7"/>
    </row>
    <row r="97" spans="2:38" ht="24" thickTop="1" thickBot="1">
      <c r="B97" s="56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103"/>
      <c r="O97" s="104"/>
      <c r="P97" s="95"/>
      <c r="Q97" s="95"/>
      <c r="R97" s="95"/>
      <c r="S97" s="104"/>
      <c r="T97" s="104"/>
      <c r="U97" s="104"/>
      <c r="V97" s="104"/>
      <c r="W97" s="104"/>
      <c r="X97" s="104"/>
      <c r="Y97" s="104"/>
      <c r="Z97" s="111">
        <f>MAX(W94,W100)</f>
        <v>6</v>
      </c>
      <c r="AA97" s="106">
        <f>L77</f>
        <v>2</v>
      </c>
      <c r="AB97" s="112">
        <f>Z97+AA97</f>
        <v>8</v>
      </c>
      <c r="AC97" s="95"/>
      <c r="AD97" s="95"/>
      <c r="AE97" s="96"/>
      <c r="AF97" s="54"/>
      <c r="AG97" s="291" t="s">
        <v>95</v>
      </c>
      <c r="AH97" s="292"/>
      <c r="AI97" s="292"/>
      <c r="AJ97" s="292"/>
      <c r="AK97" s="98">
        <f>AK90</f>
        <v>4325</v>
      </c>
      <c r="AL97" s="7"/>
    </row>
    <row r="98" spans="2:38" ht="23.5" thickTop="1">
      <c r="B98" s="56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103"/>
      <c r="O98" s="104"/>
      <c r="P98" s="95"/>
      <c r="Q98" s="95"/>
      <c r="R98" s="95"/>
      <c r="S98" s="104"/>
      <c r="T98" s="104"/>
      <c r="U98" s="104"/>
      <c r="V98" s="104"/>
      <c r="W98" s="104"/>
      <c r="X98" s="104"/>
      <c r="Y98" s="104"/>
      <c r="Z98" s="10"/>
      <c r="AA98" s="11" t="s">
        <v>44</v>
      </c>
      <c r="AB98" s="92">
        <f>AB99-AB97</f>
        <v>0</v>
      </c>
      <c r="AC98" s="95"/>
      <c r="AD98" s="95"/>
      <c r="AE98" s="96"/>
      <c r="AF98" s="54"/>
      <c r="AG98" s="54"/>
      <c r="AH98" s="54"/>
      <c r="AI98" s="54"/>
      <c r="AJ98" s="54"/>
      <c r="AK98" s="55"/>
    </row>
    <row r="99" spans="2:38" ht="23.5" thickBot="1">
      <c r="B99" s="56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103"/>
      <c r="O99" s="104"/>
      <c r="P99" s="95"/>
      <c r="Q99" s="95"/>
      <c r="R99" s="95"/>
      <c r="S99" s="104"/>
      <c r="T99" s="104"/>
      <c r="U99" s="104"/>
      <c r="V99" s="104"/>
      <c r="W99" s="104"/>
      <c r="X99" s="104"/>
      <c r="Y99" s="104"/>
      <c r="Z99" s="113">
        <f>AB99-AA97</f>
        <v>6</v>
      </c>
      <c r="AA99" s="15">
        <v>2</v>
      </c>
      <c r="AB99" s="98">
        <f>AB97</f>
        <v>8</v>
      </c>
      <c r="AC99" s="95"/>
      <c r="AD99" s="95"/>
      <c r="AE99" s="96"/>
      <c r="AF99" s="54"/>
      <c r="AG99" s="54"/>
      <c r="AH99" s="54"/>
      <c r="AI99" s="54"/>
      <c r="AJ99" s="54"/>
      <c r="AK99" s="55"/>
    </row>
    <row r="100" spans="2:38" ht="23.5" thickTop="1">
      <c r="B100" s="56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103"/>
      <c r="O100" s="104"/>
      <c r="P100" s="105">
        <v>0</v>
      </c>
      <c r="Q100" s="106">
        <f>L74</f>
        <v>3</v>
      </c>
      <c r="R100" s="107">
        <f>P100+Q100</f>
        <v>3</v>
      </c>
      <c r="S100" s="104"/>
      <c r="T100" s="104"/>
      <c r="U100" s="111">
        <f>R100</f>
        <v>3</v>
      </c>
      <c r="V100" s="106">
        <f>L76</f>
        <v>3</v>
      </c>
      <c r="W100" s="107">
        <f>U100+V100</f>
        <v>6</v>
      </c>
      <c r="X100" s="104"/>
      <c r="Y100" s="104"/>
      <c r="Z100" s="104"/>
      <c r="AA100" s="104"/>
      <c r="AB100" s="104"/>
      <c r="AC100" s="95"/>
      <c r="AD100" s="95"/>
      <c r="AE100" s="96"/>
      <c r="AF100" s="54"/>
      <c r="AG100" s="54"/>
      <c r="AH100" s="54"/>
      <c r="AI100" s="54"/>
      <c r="AJ100" s="54"/>
      <c r="AK100" s="55"/>
    </row>
    <row r="101" spans="2:38" ht="23">
      <c r="B101" s="56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103"/>
      <c r="O101" s="104"/>
      <c r="P101" s="10"/>
      <c r="Q101" s="11" t="s">
        <v>4</v>
      </c>
      <c r="R101" s="97">
        <f>R102-R100</f>
        <v>0</v>
      </c>
      <c r="S101" s="104"/>
      <c r="T101" s="104"/>
      <c r="U101" s="10"/>
      <c r="V101" s="11" t="s">
        <v>6</v>
      </c>
      <c r="W101" s="92">
        <f>W102-W100</f>
        <v>0</v>
      </c>
      <c r="X101" s="104"/>
      <c r="Y101" s="104"/>
      <c r="Z101" s="104"/>
      <c r="AA101" s="104"/>
      <c r="AB101" s="104"/>
      <c r="AC101" s="95"/>
      <c r="AD101" s="95"/>
      <c r="AE101" s="96"/>
      <c r="AF101" s="54"/>
      <c r="AG101" s="54"/>
      <c r="AH101" s="54"/>
      <c r="AI101" s="54"/>
      <c r="AJ101" s="54"/>
      <c r="AK101" s="55"/>
    </row>
    <row r="102" spans="2:38" ht="22" customHeight="1" thickBot="1"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69"/>
      <c r="O102" s="70"/>
      <c r="P102" s="14">
        <f>R102-Q100</f>
        <v>0</v>
      </c>
      <c r="Q102" s="15">
        <v>2</v>
      </c>
      <c r="R102" s="98">
        <f>U102</f>
        <v>3</v>
      </c>
      <c r="S102" s="114"/>
      <c r="T102" s="114"/>
      <c r="U102" s="14">
        <f>W102-V100</f>
        <v>3</v>
      </c>
      <c r="V102" s="15">
        <v>2</v>
      </c>
      <c r="W102" s="98">
        <f>Z99</f>
        <v>6</v>
      </c>
      <c r="X102" s="71"/>
      <c r="Y102" s="71"/>
      <c r="Z102" s="71"/>
      <c r="AA102" s="71"/>
      <c r="AB102" s="71"/>
      <c r="AC102" s="70"/>
      <c r="AD102" s="70"/>
      <c r="AE102" s="72"/>
      <c r="AF102" s="70"/>
      <c r="AG102" s="70"/>
      <c r="AH102" s="70"/>
      <c r="AI102" s="70"/>
      <c r="AJ102" s="70"/>
      <c r="AK102" s="72"/>
    </row>
    <row r="103" spans="2:38" ht="15" thickTop="1">
      <c r="P103" s="2"/>
      <c r="Q103" s="2"/>
      <c r="R103" s="2"/>
      <c r="S103" s="9"/>
      <c r="T103" s="9"/>
      <c r="U103" s="2"/>
      <c r="V103" s="2"/>
      <c r="W103" s="2"/>
      <c r="X103" s="9"/>
      <c r="Y103" s="9"/>
      <c r="Z103" s="9"/>
      <c r="AA103" s="9"/>
      <c r="AB103" s="9"/>
    </row>
    <row r="104" spans="2:38" ht="15" thickBot="1">
      <c r="P104" s="2"/>
      <c r="Q104" s="2"/>
      <c r="R104" s="2"/>
      <c r="S104" s="9"/>
      <c r="T104" s="9"/>
      <c r="U104" s="2"/>
      <c r="V104" s="2"/>
      <c r="W104" s="2"/>
      <c r="X104" s="9"/>
      <c r="Y104" s="9"/>
      <c r="Z104" s="9"/>
      <c r="AA104" s="9"/>
      <c r="AB104" s="9"/>
    </row>
    <row r="105" spans="2:38" ht="51.5" customHeight="1" thickTop="1" thickBot="1">
      <c r="B105" s="308" t="s">
        <v>102</v>
      </c>
      <c r="C105" s="309"/>
      <c r="D105" s="309"/>
      <c r="E105" s="309"/>
      <c r="F105" s="309"/>
      <c r="G105" s="309"/>
      <c r="H105" s="309"/>
      <c r="I105" s="309"/>
      <c r="J105" s="309"/>
      <c r="K105" s="309"/>
      <c r="L105" s="309"/>
      <c r="M105" s="309"/>
      <c r="N105" s="309"/>
      <c r="O105" s="309"/>
      <c r="P105" s="309"/>
      <c r="Q105" s="309"/>
      <c r="R105" s="309"/>
      <c r="S105" s="309"/>
      <c r="T105" s="309"/>
      <c r="U105" s="309"/>
      <c r="V105" s="309"/>
      <c r="W105" s="309"/>
      <c r="X105" s="309"/>
      <c r="Y105" s="309"/>
      <c r="Z105" s="309"/>
      <c r="AA105" s="309"/>
      <c r="AB105" s="309"/>
      <c r="AC105" s="309"/>
      <c r="AD105" s="309"/>
      <c r="AE105" s="309"/>
      <c r="AF105" s="309"/>
      <c r="AG105" s="309"/>
      <c r="AH105" s="309"/>
      <c r="AI105" s="309"/>
      <c r="AJ105" s="309"/>
      <c r="AK105" s="310"/>
    </row>
    <row r="106" spans="2:38" ht="92" customHeight="1" thickTop="1" thickBot="1">
      <c r="B106" s="26" t="s">
        <v>1</v>
      </c>
      <c r="C106" s="27" t="s">
        <v>2</v>
      </c>
      <c r="D106" s="27" t="s">
        <v>11</v>
      </c>
      <c r="E106" s="28" t="s">
        <v>12</v>
      </c>
      <c r="F106" s="27" t="s">
        <v>69</v>
      </c>
      <c r="G106" s="27" t="s">
        <v>70</v>
      </c>
      <c r="H106" s="27" t="s">
        <v>71</v>
      </c>
      <c r="I106" s="27" t="s">
        <v>75</v>
      </c>
      <c r="J106" s="27" t="s">
        <v>13</v>
      </c>
      <c r="K106" s="27" t="s">
        <v>72</v>
      </c>
      <c r="L106" s="27" t="s">
        <v>14</v>
      </c>
      <c r="M106" s="29" t="s">
        <v>15</v>
      </c>
      <c r="N106" s="126">
        <v>1</v>
      </c>
      <c r="O106" s="73">
        <v>2</v>
      </c>
      <c r="P106" s="73">
        <v>3</v>
      </c>
      <c r="Q106" s="73">
        <v>4</v>
      </c>
      <c r="R106" s="73">
        <v>5</v>
      </c>
      <c r="S106" s="73">
        <v>6</v>
      </c>
      <c r="T106" s="73">
        <v>7</v>
      </c>
      <c r="U106" s="73">
        <v>8</v>
      </c>
      <c r="V106" s="73">
        <v>9</v>
      </c>
      <c r="W106" s="73">
        <v>10</v>
      </c>
      <c r="X106" s="73">
        <v>11</v>
      </c>
      <c r="Y106" s="73">
        <v>12</v>
      </c>
      <c r="Z106" s="73">
        <v>13</v>
      </c>
      <c r="AA106" s="73">
        <v>14</v>
      </c>
      <c r="AB106" s="73">
        <v>15</v>
      </c>
      <c r="AC106" s="73">
        <v>16</v>
      </c>
      <c r="AD106" s="73">
        <v>17</v>
      </c>
      <c r="AE106" s="74">
        <v>18</v>
      </c>
      <c r="AF106" s="54"/>
      <c r="AG106" s="54"/>
      <c r="AH106" s="54"/>
      <c r="AI106" s="54"/>
      <c r="AJ106" s="54"/>
      <c r="AK106" s="55"/>
    </row>
    <row r="107" spans="2:38" ht="26.5" customHeight="1" thickTop="1" thickBot="1">
      <c r="B107" s="21">
        <v>1</v>
      </c>
      <c r="C107" s="22" t="s">
        <v>3</v>
      </c>
      <c r="D107" s="22">
        <v>2</v>
      </c>
      <c r="E107" s="22">
        <v>2</v>
      </c>
      <c r="F107" s="22">
        <v>400</v>
      </c>
      <c r="G107" s="23" t="s">
        <v>96</v>
      </c>
      <c r="H107" s="23" t="s">
        <v>96</v>
      </c>
      <c r="I107" s="23" t="s">
        <v>96</v>
      </c>
      <c r="J107" s="23"/>
      <c r="K107" s="23" t="s">
        <v>96</v>
      </c>
      <c r="L107" s="23">
        <f>D107-J107</f>
        <v>2</v>
      </c>
      <c r="M107" s="91">
        <v>2</v>
      </c>
      <c r="N107" s="127">
        <v>2</v>
      </c>
      <c r="O107" s="75">
        <v>2</v>
      </c>
      <c r="P107" s="76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77"/>
      <c r="AB107" s="78"/>
      <c r="AC107" s="78"/>
      <c r="AD107" s="78"/>
      <c r="AE107" s="79"/>
      <c r="AF107" s="54"/>
      <c r="AG107" s="54"/>
      <c r="AH107" s="54"/>
      <c r="AI107" s="54"/>
      <c r="AJ107" s="54"/>
      <c r="AK107" s="55"/>
    </row>
    <row r="108" spans="2:38" ht="24" thickTop="1" thickBot="1">
      <c r="B108" s="10">
        <v>2</v>
      </c>
      <c r="C108" s="11" t="s">
        <v>4</v>
      </c>
      <c r="D108" s="11">
        <v>3</v>
      </c>
      <c r="E108" s="11">
        <v>2</v>
      </c>
      <c r="F108" s="11">
        <v>600</v>
      </c>
      <c r="G108" s="11">
        <v>800</v>
      </c>
      <c r="H108" s="12">
        <f>(G108-F108)/(D108-E108)</f>
        <v>200</v>
      </c>
      <c r="I108" s="12">
        <f>D108-E108</f>
        <v>1</v>
      </c>
      <c r="J108" s="17" t="s">
        <v>101</v>
      </c>
      <c r="K108" s="23">
        <f t="shared" ref="K108:K111" si="13">J108*H108</f>
        <v>200</v>
      </c>
      <c r="L108" s="23">
        <f t="shared" ref="L108:L111" si="14">D108-J108</f>
        <v>2</v>
      </c>
      <c r="M108" s="92">
        <v>3</v>
      </c>
      <c r="N108" s="128">
        <v>3</v>
      </c>
      <c r="O108" s="80">
        <v>3</v>
      </c>
      <c r="P108" s="81"/>
      <c r="Q108" s="81"/>
      <c r="R108" s="81"/>
      <c r="S108" s="81"/>
      <c r="T108" s="81"/>
      <c r="U108" s="81"/>
      <c r="V108" s="11"/>
      <c r="W108" s="11"/>
      <c r="X108" s="11"/>
      <c r="Y108" s="11"/>
      <c r="Z108" s="11"/>
      <c r="AA108" s="82"/>
      <c r="AB108" s="82"/>
      <c r="AC108" s="82"/>
      <c r="AD108" s="82"/>
      <c r="AE108" s="83"/>
      <c r="AF108" s="54"/>
      <c r="AG108" s="273" t="s">
        <v>42</v>
      </c>
      <c r="AH108" s="273"/>
      <c r="AI108" s="273"/>
      <c r="AJ108" s="273"/>
      <c r="AK108" s="273"/>
    </row>
    <row r="109" spans="2:38" ht="23.5" thickTop="1">
      <c r="B109" s="10">
        <v>3</v>
      </c>
      <c r="C109" s="11" t="s">
        <v>5</v>
      </c>
      <c r="D109" s="11">
        <v>4</v>
      </c>
      <c r="E109" s="11">
        <v>3</v>
      </c>
      <c r="F109" s="11">
        <v>600</v>
      </c>
      <c r="G109" s="11">
        <v>700</v>
      </c>
      <c r="H109" s="12">
        <f>(G109-F109)/(D109-E109)</f>
        <v>100</v>
      </c>
      <c r="I109" s="12">
        <f t="shared" ref="I109:I111" si="15">D109-E109</f>
        <v>1</v>
      </c>
      <c r="J109" s="17" t="s">
        <v>101</v>
      </c>
      <c r="K109" s="23">
        <f t="shared" si="13"/>
        <v>100</v>
      </c>
      <c r="L109" s="23">
        <f t="shared" si="14"/>
        <v>3</v>
      </c>
      <c r="M109" s="92">
        <v>2</v>
      </c>
      <c r="N109" s="10"/>
      <c r="O109" s="80">
        <v>2</v>
      </c>
      <c r="P109" s="80">
        <v>2</v>
      </c>
      <c r="Q109" s="80">
        <v>2</v>
      </c>
      <c r="R109" s="81"/>
      <c r="S109" s="81"/>
      <c r="T109" s="81"/>
      <c r="U109" s="81"/>
      <c r="V109" s="11"/>
      <c r="W109" s="11"/>
      <c r="X109" s="11"/>
      <c r="Y109" s="11"/>
      <c r="Z109" s="11"/>
      <c r="AA109" s="84"/>
      <c r="AB109" s="82"/>
      <c r="AC109" s="82"/>
      <c r="AD109" s="82"/>
      <c r="AE109" s="85"/>
      <c r="AF109" s="54"/>
      <c r="AG109" s="287" t="s">
        <v>93</v>
      </c>
      <c r="AH109" s="288"/>
      <c r="AI109" s="288"/>
      <c r="AJ109" s="288"/>
      <c r="AK109" s="91">
        <v>150</v>
      </c>
    </row>
    <row r="110" spans="2:38" ht="23">
      <c r="B110" s="10">
        <v>4</v>
      </c>
      <c r="C110" s="13" t="s">
        <v>6</v>
      </c>
      <c r="D110" s="13">
        <v>6</v>
      </c>
      <c r="E110" s="13">
        <v>2</v>
      </c>
      <c r="F110" s="13">
        <v>700</v>
      </c>
      <c r="G110" s="13">
        <v>1000</v>
      </c>
      <c r="H110" s="12">
        <f t="shared" ref="H110:H111" si="16">(G110-F110)/(D110-E110)</f>
        <v>75</v>
      </c>
      <c r="I110" s="12">
        <f t="shared" si="15"/>
        <v>4</v>
      </c>
      <c r="J110" s="17" t="s">
        <v>99</v>
      </c>
      <c r="K110" s="23">
        <f t="shared" si="13"/>
        <v>225</v>
      </c>
      <c r="L110" s="23">
        <f t="shared" si="14"/>
        <v>3</v>
      </c>
      <c r="M110" s="137">
        <v>1</v>
      </c>
      <c r="N110" s="10"/>
      <c r="O110" s="11"/>
      <c r="P110" s="80">
        <v>1</v>
      </c>
      <c r="Q110" s="80">
        <v>1</v>
      </c>
      <c r="R110" s="80">
        <v>1</v>
      </c>
      <c r="S110" s="81"/>
      <c r="T110" s="81"/>
      <c r="U110" s="81"/>
      <c r="V110" s="81"/>
      <c r="W110" s="11"/>
      <c r="X110" s="11"/>
      <c r="Y110" s="11"/>
      <c r="Z110" s="11"/>
      <c r="AA110" s="84"/>
      <c r="AB110" s="82"/>
      <c r="AC110" s="82"/>
      <c r="AD110" s="82"/>
      <c r="AE110" s="85"/>
      <c r="AF110" s="54"/>
      <c r="AG110" s="289" t="s">
        <v>94</v>
      </c>
      <c r="AH110" s="290"/>
      <c r="AI110" s="290"/>
      <c r="AJ110" s="290"/>
      <c r="AK110" s="92">
        <v>400</v>
      </c>
    </row>
    <row r="111" spans="2:38" ht="23.5" thickBot="1">
      <c r="B111" s="14">
        <v>5</v>
      </c>
      <c r="C111" s="15" t="s">
        <v>44</v>
      </c>
      <c r="D111" s="15">
        <v>3</v>
      </c>
      <c r="E111" s="15">
        <v>2</v>
      </c>
      <c r="F111" s="15">
        <v>500</v>
      </c>
      <c r="G111" s="15">
        <v>600</v>
      </c>
      <c r="H111" s="16">
        <f t="shared" si="16"/>
        <v>100</v>
      </c>
      <c r="I111" s="16">
        <f t="shared" si="15"/>
        <v>1</v>
      </c>
      <c r="J111" s="19" t="s">
        <v>101</v>
      </c>
      <c r="K111" s="138">
        <f t="shared" si="13"/>
        <v>100</v>
      </c>
      <c r="L111" s="138">
        <f t="shared" si="14"/>
        <v>2</v>
      </c>
      <c r="M111" s="98">
        <v>3</v>
      </c>
      <c r="N111" s="14"/>
      <c r="O111" s="15"/>
      <c r="P111" s="15"/>
      <c r="Q111" s="15"/>
      <c r="R111" s="15"/>
      <c r="S111" s="87">
        <v>3</v>
      </c>
      <c r="T111" s="87">
        <v>3</v>
      </c>
      <c r="U111" s="86"/>
      <c r="V111" s="86"/>
      <c r="W111" s="86"/>
      <c r="X111" s="86"/>
      <c r="Y111" s="86"/>
      <c r="Z111" s="86"/>
      <c r="AA111" s="88"/>
      <c r="AB111" s="89"/>
      <c r="AC111" s="89"/>
      <c r="AD111" s="89"/>
      <c r="AE111" s="90"/>
      <c r="AF111" s="54"/>
      <c r="AG111" s="289" t="s">
        <v>17</v>
      </c>
      <c r="AH111" s="290"/>
      <c r="AI111" s="290"/>
      <c r="AJ111" s="290"/>
      <c r="AK111" s="92">
        <v>3</v>
      </c>
    </row>
    <row r="112" spans="2:38" ht="24" thickTop="1" thickBot="1">
      <c r="B112" s="56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289" t="s">
        <v>8</v>
      </c>
      <c r="AH112" s="290"/>
      <c r="AI112" s="290"/>
      <c r="AJ112" s="290"/>
      <c r="AK112" s="93">
        <v>10</v>
      </c>
    </row>
    <row r="113" spans="2:38" ht="23.5" thickTop="1">
      <c r="B113" s="56"/>
      <c r="C113" s="57"/>
      <c r="D113" s="57"/>
      <c r="E113" s="57"/>
      <c r="F113" s="57"/>
      <c r="G113" s="57"/>
      <c r="H113" s="57"/>
      <c r="I113" s="58"/>
      <c r="J113" s="58"/>
      <c r="K113" s="58"/>
      <c r="L113" s="58"/>
      <c r="M113" s="58"/>
      <c r="N113" s="82">
        <f>SUM(N107:N111)</f>
        <v>5</v>
      </c>
      <c r="O113" s="82">
        <f t="shared" ref="O113:T113" si="17">SUM(O107:O111)</f>
        <v>7</v>
      </c>
      <c r="P113" s="82">
        <f t="shared" si="17"/>
        <v>3</v>
      </c>
      <c r="Q113" s="82">
        <f t="shared" si="17"/>
        <v>3</v>
      </c>
      <c r="R113" s="82">
        <f t="shared" si="17"/>
        <v>1</v>
      </c>
      <c r="S113" s="82">
        <f t="shared" si="17"/>
        <v>3</v>
      </c>
      <c r="T113" s="82">
        <f t="shared" si="17"/>
        <v>3</v>
      </c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6"/>
      <c r="AF113" s="54"/>
      <c r="AG113" s="289" t="s">
        <v>18</v>
      </c>
      <c r="AH113" s="290"/>
      <c r="AI113" s="290"/>
      <c r="AJ113" s="290"/>
      <c r="AK113" s="92">
        <f>IF(AB131&gt;AK112,(AB131-AK112),0)</f>
        <v>0</v>
      </c>
    </row>
    <row r="114" spans="2:38" ht="23.5" thickBot="1">
      <c r="B114" s="56"/>
      <c r="C114" s="59"/>
      <c r="D114" s="59"/>
      <c r="E114" s="59"/>
      <c r="F114" s="60"/>
      <c r="G114" s="59"/>
      <c r="H114" s="54"/>
      <c r="I114" s="61"/>
      <c r="J114" s="61"/>
      <c r="K114" s="61"/>
      <c r="L114" s="61"/>
      <c r="M114" s="62"/>
      <c r="N114" s="299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1"/>
      <c r="AF114" s="54"/>
      <c r="AG114" s="291" t="s">
        <v>48</v>
      </c>
      <c r="AH114" s="292"/>
      <c r="AI114" s="292"/>
      <c r="AJ114" s="292"/>
      <c r="AK114" s="94">
        <v>0.3</v>
      </c>
    </row>
    <row r="115" spans="2:38" ht="23.5" thickTop="1">
      <c r="B115" s="56"/>
      <c r="C115" s="59"/>
      <c r="D115" s="59"/>
      <c r="E115" s="59"/>
      <c r="F115" s="63"/>
      <c r="G115" s="59"/>
      <c r="H115" s="54"/>
      <c r="I115" s="61"/>
      <c r="J115" s="61"/>
      <c r="K115" s="61"/>
      <c r="L115" s="61"/>
      <c r="M115" s="62"/>
      <c r="N115" s="299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1"/>
      <c r="AF115" s="54"/>
      <c r="AG115" s="95"/>
      <c r="AH115" s="95"/>
      <c r="AI115" s="95"/>
      <c r="AJ115" s="95"/>
      <c r="AK115" s="96"/>
    </row>
    <row r="116" spans="2:38" ht="23">
      <c r="B116" s="56"/>
      <c r="C116" s="59"/>
      <c r="D116" s="59"/>
      <c r="E116" s="59"/>
      <c r="F116" s="60"/>
      <c r="G116" s="54"/>
      <c r="H116" s="54"/>
      <c r="I116" s="61"/>
      <c r="J116" s="61"/>
      <c r="K116" s="61"/>
      <c r="L116" s="61"/>
      <c r="M116" s="62"/>
      <c r="N116" s="299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1"/>
      <c r="AF116" s="54"/>
      <c r="AG116" s="95"/>
      <c r="AH116" s="95"/>
      <c r="AI116" s="95"/>
      <c r="AJ116" s="95"/>
      <c r="AK116" s="96"/>
    </row>
    <row r="117" spans="2:38" ht="23.5" thickBot="1">
      <c r="B117" s="56"/>
      <c r="C117" s="59"/>
      <c r="D117" s="59"/>
      <c r="E117" s="59"/>
      <c r="F117" s="60"/>
      <c r="G117" s="54"/>
      <c r="H117" s="54"/>
      <c r="I117" s="61"/>
      <c r="J117" s="61"/>
      <c r="K117" s="61"/>
      <c r="L117" s="61"/>
      <c r="M117" s="64"/>
      <c r="N117" s="299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1"/>
      <c r="AF117" s="54"/>
      <c r="AG117" s="95"/>
      <c r="AH117" s="95"/>
      <c r="AI117" s="95"/>
      <c r="AJ117" s="95"/>
      <c r="AK117" s="96"/>
    </row>
    <row r="118" spans="2:38" ht="23.5" thickTop="1" thickBot="1">
      <c r="B118" s="56"/>
      <c r="C118" s="59"/>
      <c r="D118" s="59"/>
      <c r="E118" s="59"/>
      <c r="F118" s="60"/>
      <c r="G118" s="54"/>
      <c r="H118" s="54"/>
      <c r="I118" s="61"/>
      <c r="J118" s="61"/>
      <c r="K118" s="61"/>
      <c r="L118" s="61"/>
      <c r="M118" s="62"/>
      <c r="N118" s="299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1"/>
      <c r="AF118" s="54"/>
      <c r="AG118" s="273" t="s">
        <v>43</v>
      </c>
      <c r="AH118" s="273"/>
      <c r="AI118" s="273"/>
      <c r="AJ118" s="273"/>
      <c r="AK118" s="273"/>
    </row>
    <row r="119" spans="2:38" ht="23.5" thickTop="1">
      <c r="B119" s="56"/>
      <c r="C119" s="59"/>
      <c r="D119" s="59"/>
      <c r="E119" s="59"/>
      <c r="F119" s="60"/>
      <c r="G119" s="54"/>
      <c r="H119" s="54"/>
      <c r="I119" s="61"/>
      <c r="J119" s="61"/>
      <c r="K119" s="61"/>
      <c r="L119" s="61"/>
      <c r="M119" s="64"/>
      <c r="N119" s="299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1"/>
      <c r="AF119" s="54"/>
      <c r="AG119" s="305" t="s">
        <v>19</v>
      </c>
      <c r="AH119" s="306"/>
      <c r="AI119" s="306"/>
      <c r="AJ119" s="307"/>
      <c r="AK119" s="91">
        <f>SUM(F107:F111)</f>
        <v>2800</v>
      </c>
    </row>
    <row r="120" spans="2:38" ht="23">
      <c r="B120" s="56"/>
      <c r="C120" s="54"/>
      <c r="D120" s="65"/>
      <c r="E120" s="65"/>
      <c r="F120" s="65"/>
      <c r="G120" s="54"/>
      <c r="H120" s="54"/>
      <c r="I120" s="54"/>
      <c r="J120" s="54"/>
      <c r="K120" s="54"/>
      <c r="L120" s="54"/>
      <c r="M120" s="54"/>
      <c r="N120" s="299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1"/>
      <c r="AF120" s="54"/>
      <c r="AG120" s="293" t="s">
        <v>20</v>
      </c>
      <c r="AH120" s="294"/>
      <c r="AI120" s="294"/>
      <c r="AJ120" s="295"/>
      <c r="AK120" s="97">
        <f>SUM(K107:K111)</f>
        <v>625</v>
      </c>
    </row>
    <row r="121" spans="2:38" ht="23">
      <c r="B121" s="56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299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1"/>
      <c r="AF121" s="54"/>
      <c r="AG121" s="293" t="s">
        <v>21</v>
      </c>
      <c r="AH121" s="294"/>
      <c r="AI121" s="294"/>
      <c r="AJ121" s="295"/>
      <c r="AK121" s="92">
        <f>AB131*AK109</f>
        <v>1050</v>
      </c>
    </row>
    <row r="122" spans="2:38" ht="23">
      <c r="B122" s="56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299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1"/>
      <c r="AF122" s="54"/>
      <c r="AG122" s="293" t="s">
        <v>22</v>
      </c>
      <c r="AH122" s="294"/>
      <c r="AI122" s="294"/>
      <c r="AJ122" s="295"/>
      <c r="AK122" s="93">
        <f>AK113*AK110</f>
        <v>0</v>
      </c>
    </row>
    <row r="123" spans="2:38" ht="23">
      <c r="B123" s="56"/>
      <c r="C123" s="54"/>
      <c r="D123" s="58"/>
      <c r="E123" s="58"/>
      <c r="F123" s="58"/>
      <c r="G123" s="58"/>
      <c r="H123" s="58"/>
      <c r="I123" s="58"/>
      <c r="J123" s="66"/>
      <c r="K123" s="66"/>
      <c r="L123" s="66"/>
      <c r="M123" s="54"/>
      <c r="N123" s="299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1"/>
      <c r="AF123" s="54"/>
      <c r="AG123" s="293" t="s">
        <v>23</v>
      </c>
      <c r="AH123" s="294"/>
      <c r="AI123" s="294"/>
      <c r="AJ123" s="295"/>
      <c r="AK123" s="92">
        <v>0</v>
      </c>
    </row>
    <row r="124" spans="2:38" ht="23.5" thickBot="1">
      <c r="B124" s="56"/>
      <c r="C124" s="54"/>
      <c r="D124" s="61"/>
      <c r="E124" s="61"/>
      <c r="F124" s="61"/>
      <c r="G124" s="61"/>
      <c r="H124" s="61"/>
      <c r="I124" s="62"/>
      <c r="J124" s="57"/>
      <c r="K124" s="57"/>
      <c r="L124" s="54"/>
      <c r="M124" s="54"/>
      <c r="N124" s="302"/>
      <c r="O124" s="303"/>
      <c r="P124" s="303"/>
      <c r="Q124" s="303"/>
      <c r="R124" s="303"/>
      <c r="S124" s="303"/>
      <c r="T124" s="303"/>
      <c r="U124" s="303"/>
      <c r="V124" s="303"/>
      <c r="W124" s="303"/>
      <c r="X124" s="303"/>
      <c r="Y124" s="303"/>
      <c r="Z124" s="303"/>
      <c r="AA124" s="303"/>
      <c r="AB124" s="303"/>
      <c r="AC124" s="303"/>
      <c r="AD124" s="303"/>
      <c r="AE124" s="304"/>
      <c r="AF124" s="54"/>
      <c r="AG124" s="296" t="s">
        <v>0</v>
      </c>
      <c r="AH124" s="297"/>
      <c r="AI124" s="297"/>
      <c r="AJ124" s="298"/>
      <c r="AK124" s="94">
        <f>SUM(AK119:AK123)</f>
        <v>4475</v>
      </c>
    </row>
    <row r="125" spans="2:38" ht="23.5" thickTop="1">
      <c r="B125" s="56"/>
      <c r="C125" s="54"/>
      <c r="D125" s="61"/>
      <c r="E125" s="61"/>
      <c r="F125" s="61"/>
      <c r="G125" s="61"/>
      <c r="H125" s="61"/>
      <c r="I125" s="62"/>
      <c r="J125" s="57"/>
      <c r="K125" s="57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95"/>
      <c r="AH125" s="95"/>
      <c r="AI125" s="95"/>
      <c r="AJ125" s="95"/>
      <c r="AK125" s="96"/>
    </row>
    <row r="126" spans="2:38" ht="23.5" thickBot="1">
      <c r="B126" s="56"/>
      <c r="C126" s="54"/>
      <c r="D126" s="61"/>
      <c r="E126" s="61"/>
      <c r="F126" s="61"/>
      <c r="G126" s="61"/>
      <c r="H126" s="61"/>
      <c r="I126" s="62"/>
      <c r="J126" s="57"/>
      <c r="K126" s="57"/>
      <c r="L126" s="54"/>
      <c r="M126" s="54"/>
      <c r="N126" s="67"/>
      <c r="O126" s="67"/>
      <c r="P126" s="67"/>
      <c r="Q126" s="271"/>
      <c r="R126" s="271"/>
      <c r="S126" s="271"/>
      <c r="T126" s="271"/>
      <c r="U126" s="271"/>
      <c r="V126" s="271"/>
      <c r="W126" s="271"/>
      <c r="X126" s="67"/>
      <c r="Y126" s="67"/>
      <c r="Z126" s="67"/>
      <c r="AA126" s="54"/>
      <c r="AB126" s="54"/>
      <c r="AC126" s="54"/>
      <c r="AD126" s="54"/>
      <c r="AE126" s="54"/>
      <c r="AF126" s="54"/>
      <c r="AG126" s="95"/>
      <c r="AH126" s="95"/>
      <c r="AI126" s="95"/>
      <c r="AJ126" s="95"/>
      <c r="AK126" s="96"/>
    </row>
    <row r="127" spans="2:38" ht="24" thickTop="1" thickBot="1">
      <c r="B127" s="56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99"/>
      <c r="O127" s="100"/>
      <c r="P127" s="101"/>
      <c r="Q127" s="101"/>
      <c r="R127" s="101"/>
      <c r="S127" s="272" t="s">
        <v>16</v>
      </c>
      <c r="T127" s="272"/>
      <c r="U127" s="272"/>
      <c r="V127" s="272"/>
      <c r="W127" s="272"/>
      <c r="X127" s="272"/>
      <c r="Y127" s="272"/>
      <c r="Z127" s="101"/>
      <c r="AA127" s="101"/>
      <c r="AB127" s="101"/>
      <c r="AC127" s="101"/>
      <c r="AD127" s="101"/>
      <c r="AE127" s="102"/>
      <c r="AF127" s="54"/>
      <c r="AG127" s="95"/>
      <c r="AH127" s="95"/>
      <c r="AI127" s="95"/>
      <c r="AJ127" s="95"/>
      <c r="AK127" s="96"/>
    </row>
    <row r="128" spans="2:38" ht="24" thickTop="1" thickBot="1">
      <c r="B128" s="56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103"/>
      <c r="O128" s="104"/>
      <c r="P128" s="105">
        <v>0</v>
      </c>
      <c r="Q128" s="106">
        <f>L107</f>
        <v>2</v>
      </c>
      <c r="R128" s="107">
        <f>P128+Q128</f>
        <v>2</v>
      </c>
      <c r="S128" s="104"/>
      <c r="T128" s="104"/>
      <c r="U128" s="108">
        <f>R128</f>
        <v>2</v>
      </c>
      <c r="V128" s="24">
        <f>L109</f>
        <v>3</v>
      </c>
      <c r="W128" s="109">
        <f>U128+V128</f>
        <v>5</v>
      </c>
      <c r="X128" s="104"/>
      <c r="Y128" s="104"/>
      <c r="Z128" s="104"/>
      <c r="AA128" s="104"/>
      <c r="AB128" s="104"/>
      <c r="AC128" s="95"/>
      <c r="AD128" s="95"/>
      <c r="AE128" s="96"/>
      <c r="AF128" s="54"/>
      <c r="AG128" s="273" t="s">
        <v>24</v>
      </c>
      <c r="AH128" s="273"/>
      <c r="AI128" s="273"/>
      <c r="AJ128" s="273"/>
      <c r="AK128" s="273"/>
      <c r="AL128" s="6"/>
    </row>
    <row r="129" spans="2:38" ht="23.5" thickTop="1">
      <c r="B129" s="56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103"/>
      <c r="O129" s="104"/>
      <c r="P129" s="10"/>
      <c r="Q129" s="11" t="s">
        <v>3</v>
      </c>
      <c r="R129" s="92">
        <f>R130-R128</f>
        <v>0</v>
      </c>
      <c r="S129" s="104"/>
      <c r="T129" s="104"/>
      <c r="U129" s="10"/>
      <c r="V129" s="11" t="s">
        <v>5</v>
      </c>
      <c r="W129" s="92">
        <f>W130-W128</f>
        <v>0</v>
      </c>
      <c r="X129" s="104"/>
      <c r="Y129" s="104"/>
      <c r="Z129" s="104"/>
      <c r="AA129" s="104"/>
      <c r="AB129" s="104"/>
      <c r="AC129" s="95"/>
      <c r="AD129" s="95"/>
      <c r="AE129" s="96"/>
      <c r="AF129" s="54"/>
      <c r="AG129" s="287" t="s">
        <v>26</v>
      </c>
      <c r="AH129" s="288"/>
      <c r="AI129" s="288"/>
      <c r="AJ129" s="288"/>
      <c r="AK129" s="91">
        <f>AK113</f>
        <v>0</v>
      </c>
      <c r="AL129" s="7"/>
    </row>
    <row r="130" spans="2:38" ht="23.5" thickBot="1">
      <c r="B130" s="56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103"/>
      <c r="O130" s="110"/>
      <c r="P130" s="14">
        <f>R130-Q128</f>
        <v>0</v>
      </c>
      <c r="Q130" s="15">
        <v>2</v>
      </c>
      <c r="R130" s="98">
        <f>U130</f>
        <v>2</v>
      </c>
      <c r="S130" s="104"/>
      <c r="T130" s="104"/>
      <c r="U130" s="14">
        <f>W130-V128</f>
        <v>2</v>
      </c>
      <c r="V130" s="15">
        <v>2</v>
      </c>
      <c r="W130" s="98">
        <f>Z133</f>
        <v>5</v>
      </c>
      <c r="X130" s="104"/>
      <c r="Y130" s="104"/>
      <c r="Z130" s="104"/>
      <c r="AA130" s="104"/>
      <c r="AB130" s="104"/>
      <c r="AC130" s="95"/>
      <c r="AD130" s="95"/>
      <c r="AE130" s="96"/>
      <c r="AF130" s="54"/>
      <c r="AG130" s="289" t="s">
        <v>25</v>
      </c>
      <c r="AH130" s="290"/>
      <c r="AI130" s="290"/>
      <c r="AJ130" s="290"/>
      <c r="AK130" s="92">
        <v>2</v>
      </c>
      <c r="AL130" s="7"/>
    </row>
    <row r="131" spans="2:38" ht="24" thickTop="1" thickBot="1">
      <c r="B131" s="56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103"/>
      <c r="O131" s="104"/>
      <c r="P131" s="95"/>
      <c r="Q131" s="95"/>
      <c r="R131" s="95"/>
      <c r="S131" s="104"/>
      <c r="T131" s="104"/>
      <c r="U131" s="104"/>
      <c r="V131" s="104"/>
      <c r="W131" s="104"/>
      <c r="X131" s="104"/>
      <c r="Y131" s="104"/>
      <c r="Z131" s="111">
        <f>MAX(W128,W134)</f>
        <v>5</v>
      </c>
      <c r="AA131" s="106">
        <f>L111</f>
        <v>2</v>
      </c>
      <c r="AB131" s="112">
        <f>Z131+AA131</f>
        <v>7</v>
      </c>
      <c r="AC131" s="95"/>
      <c r="AD131" s="95"/>
      <c r="AE131" s="96"/>
      <c r="AF131" s="54"/>
      <c r="AG131" s="291" t="s">
        <v>95</v>
      </c>
      <c r="AH131" s="292"/>
      <c r="AI131" s="292"/>
      <c r="AJ131" s="292"/>
      <c r="AK131" s="98">
        <f>AK124</f>
        <v>4475</v>
      </c>
      <c r="AL131" s="7"/>
    </row>
    <row r="132" spans="2:38" ht="23.5" thickTop="1">
      <c r="B132" s="56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103"/>
      <c r="O132" s="104"/>
      <c r="P132" s="95"/>
      <c r="Q132" s="95"/>
      <c r="R132" s="95"/>
      <c r="S132" s="104"/>
      <c r="T132" s="104"/>
      <c r="U132" s="104"/>
      <c r="V132" s="104"/>
      <c r="W132" s="104"/>
      <c r="X132" s="104"/>
      <c r="Y132" s="104"/>
      <c r="Z132" s="10"/>
      <c r="AA132" s="11" t="s">
        <v>44</v>
      </c>
      <c r="AB132" s="92">
        <f>AB133-AB131</f>
        <v>0</v>
      </c>
      <c r="AC132" s="95"/>
      <c r="AD132" s="95"/>
      <c r="AE132" s="96"/>
      <c r="AF132" s="54"/>
      <c r="AG132" s="54"/>
      <c r="AH132" s="54"/>
      <c r="AI132" s="54"/>
      <c r="AJ132" s="54"/>
      <c r="AK132" s="55"/>
    </row>
    <row r="133" spans="2:38" ht="23.5" thickBot="1">
      <c r="B133" s="56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103"/>
      <c r="O133" s="104"/>
      <c r="P133" s="95"/>
      <c r="Q133" s="95"/>
      <c r="R133" s="95"/>
      <c r="S133" s="104"/>
      <c r="T133" s="104"/>
      <c r="U133" s="104"/>
      <c r="V133" s="104"/>
      <c r="W133" s="104"/>
      <c r="X133" s="104"/>
      <c r="Y133" s="104"/>
      <c r="Z133" s="113">
        <f>AB133-AA131</f>
        <v>5</v>
      </c>
      <c r="AA133" s="15">
        <v>2</v>
      </c>
      <c r="AB133" s="98">
        <f>AB131</f>
        <v>7</v>
      </c>
      <c r="AC133" s="95"/>
      <c r="AD133" s="95"/>
      <c r="AE133" s="96"/>
      <c r="AF133" s="54"/>
      <c r="AG133" s="54"/>
      <c r="AH133" s="54"/>
      <c r="AI133" s="54"/>
      <c r="AJ133" s="54"/>
      <c r="AK133" s="55"/>
    </row>
    <row r="134" spans="2:38" ht="23.5" thickTop="1">
      <c r="B134" s="56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103"/>
      <c r="O134" s="104"/>
      <c r="P134" s="105">
        <v>0</v>
      </c>
      <c r="Q134" s="106">
        <f>L108</f>
        <v>2</v>
      </c>
      <c r="R134" s="107">
        <f>P134+Q134</f>
        <v>2</v>
      </c>
      <c r="S134" s="104"/>
      <c r="T134" s="104"/>
      <c r="U134" s="111">
        <f>R134</f>
        <v>2</v>
      </c>
      <c r="V134" s="106">
        <f>L110</f>
        <v>3</v>
      </c>
      <c r="W134" s="107">
        <f>U134+V134</f>
        <v>5</v>
      </c>
      <c r="X134" s="104"/>
      <c r="Y134" s="104"/>
      <c r="Z134" s="104"/>
      <c r="AA134" s="104"/>
      <c r="AB134" s="104"/>
      <c r="AC134" s="95"/>
      <c r="AD134" s="95"/>
      <c r="AE134" s="96"/>
      <c r="AF134" s="54"/>
      <c r="AG134" s="54"/>
      <c r="AH134" s="54"/>
      <c r="AI134" s="54"/>
      <c r="AJ134" s="54"/>
      <c r="AK134" s="55"/>
    </row>
    <row r="135" spans="2:38" ht="23">
      <c r="B135" s="56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103"/>
      <c r="O135" s="104"/>
      <c r="P135" s="10"/>
      <c r="Q135" s="11" t="s">
        <v>4</v>
      </c>
      <c r="R135" s="97">
        <f>R136-R134</f>
        <v>0</v>
      </c>
      <c r="S135" s="104"/>
      <c r="T135" s="104"/>
      <c r="U135" s="10"/>
      <c r="V135" s="11" t="s">
        <v>6</v>
      </c>
      <c r="W135" s="92">
        <f>W136-W134</f>
        <v>0</v>
      </c>
      <c r="X135" s="104"/>
      <c r="Y135" s="104"/>
      <c r="Z135" s="104"/>
      <c r="AA135" s="104"/>
      <c r="AB135" s="104"/>
      <c r="AC135" s="95"/>
      <c r="AD135" s="95"/>
      <c r="AE135" s="96"/>
      <c r="AF135" s="54"/>
      <c r="AG135" s="54"/>
      <c r="AH135" s="54"/>
      <c r="AI135" s="54"/>
      <c r="AJ135" s="54"/>
      <c r="AK135" s="55"/>
    </row>
    <row r="136" spans="2:38" ht="22" customHeight="1" thickBot="1">
      <c r="B136" s="69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69"/>
      <c r="O136" s="70"/>
      <c r="P136" s="14">
        <f>R136-Q134</f>
        <v>0</v>
      </c>
      <c r="Q136" s="15">
        <v>2</v>
      </c>
      <c r="R136" s="98">
        <f>U136</f>
        <v>2</v>
      </c>
      <c r="S136" s="114"/>
      <c r="T136" s="114"/>
      <c r="U136" s="14">
        <f>W136-V134</f>
        <v>2</v>
      </c>
      <c r="V136" s="15">
        <v>2</v>
      </c>
      <c r="W136" s="98">
        <f>Z133</f>
        <v>5</v>
      </c>
      <c r="X136" s="71"/>
      <c r="Y136" s="71"/>
      <c r="Z136" s="71"/>
      <c r="AA136" s="71"/>
      <c r="AB136" s="71"/>
      <c r="AC136" s="70"/>
      <c r="AD136" s="70"/>
      <c r="AE136" s="72"/>
      <c r="AF136" s="70"/>
      <c r="AG136" s="70"/>
      <c r="AH136" s="70"/>
      <c r="AI136" s="70"/>
      <c r="AJ136" s="70"/>
      <c r="AK136" s="72"/>
    </row>
    <row r="137" spans="2:38" ht="15" thickTop="1"/>
    <row r="138" spans="2:38" ht="15" thickBot="1"/>
    <row r="139" spans="2:38" ht="44.5" customHeight="1" thickTop="1">
      <c r="D139" s="274" t="s">
        <v>1</v>
      </c>
      <c r="E139" s="276" t="s">
        <v>9</v>
      </c>
      <c r="F139" s="278" t="s">
        <v>107</v>
      </c>
      <c r="G139" s="336" t="s">
        <v>28</v>
      </c>
      <c r="H139" s="337"/>
      <c r="I139" s="337"/>
      <c r="J139" s="337"/>
      <c r="K139" s="338"/>
      <c r="L139" s="323" t="s">
        <v>27</v>
      </c>
      <c r="M139" s="323"/>
      <c r="N139" s="323"/>
      <c r="O139" s="323"/>
      <c r="P139" s="323"/>
      <c r="Q139" s="323"/>
      <c r="R139" s="324"/>
    </row>
    <row r="140" spans="2:38" ht="38.5" customHeight="1" thickBot="1">
      <c r="D140" s="275"/>
      <c r="E140" s="277"/>
      <c r="F140" s="279"/>
      <c r="G140" s="280" t="s">
        <v>29</v>
      </c>
      <c r="H140" s="280"/>
      <c r="I140" s="280"/>
      <c r="J140" s="280"/>
      <c r="K140" s="139" t="s">
        <v>7</v>
      </c>
      <c r="L140" s="280"/>
      <c r="M140" s="280"/>
      <c r="N140" s="280"/>
      <c r="O140" s="280"/>
      <c r="P140" s="280"/>
      <c r="Q140" s="280"/>
      <c r="R140" s="325"/>
    </row>
    <row r="141" spans="2:38" ht="32.5" customHeight="1" thickTop="1">
      <c r="D141" s="140">
        <v>1</v>
      </c>
      <c r="E141" s="141">
        <f>AB28</f>
        <v>12</v>
      </c>
      <c r="F141" s="142">
        <f>AK21</f>
        <v>4800</v>
      </c>
      <c r="G141" s="284" t="s">
        <v>31</v>
      </c>
      <c r="H141" s="284"/>
      <c r="I141" s="284"/>
      <c r="J141" s="284"/>
      <c r="K141" s="143" t="s">
        <v>103</v>
      </c>
      <c r="L141" s="326" t="s">
        <v>104</v>
      </c>
      <c r="M141" s="327"/>
      <c r="N141" s="327"/>
      <c r="O141" s="327"/>
      <c r="P141" s="327"/>
      <c r="Q141" s="327"/>
      <c r="R141" s="328"/>
    </row>
    <row r="142" spans="2:38" ht="32.5" customHeight="1">
      <c r="D142" s="119">
        <v>2</v>
      </c>
      <c r="E142" s="120">
        <v>9</v>
      </c>
      <c r="F142" s="121">
        <f>AK55</f>
        <v>4375</v>
      </c>
      <c r="G142" s="285" t="s">
        <v>30</v>
      </c>
      <c r="H142" s="285"/>
      <c r="I142" s="285"/>
      <c r="J142" s="285"/>
      <c r="K142" s="118" t="s">
        <v>103</v>
      </c>
      <c r="L142" s="329"/>
      <c r="M142" s="330"/>
      <c r="N142" s="330"/>
      <c r="O142" s="330"/>
      <c r="P142" s="330"/>
      <c r="Q142" s="330"/>
      <c r="R142" s="331"/>
    </row>
    <row r="143" spans="2:38" ht="32.5" customHeight="1">
      <c r="D143" s="148">
        <v>3</v>
      </c>
      <c r="E143" s="149">
        <f>AB97</f>
        <v>8</v>
      </c>
      <c r="F143" s="150">
        <f>AK90</f>
        <v>4325</v>
      </c>
      <c r="G143" s="286" t="s">
        <v>30</v>
      </c>
      <c r="H143" s="286"/>
      <c r="I143" s="286"/>
      <c r="J143" s="286"/>
      <c r="K143" s="151" t="s">
        <v>103</v>
      </c>
      <c r="L143" s="332" t="s">
        <v>105</v>
      </c>
      <c r="M143" s="333"/>
      <c r="N143" s="333"/>
      <c r="O143" s="333"/>
      <c r="P143" s="333"/>
      <c r="Q143" s="333"/>
      <c r="R143" s="334"/>
    </row>
    <row r="144" spans="2:38" ht="32.5" customHeight="1" thickBot="1">
      <c r="D144" s="144">
        <v>4</v>
      </c>
      <c r="E144" s="145">
        <f>AB131</f>
        <v>7</v>
      </c>
      <c r="F144" s="146">
        <f>AK124</f>
        <v>4475</v>
      </c>
      <c r="G144" s="281" t="s">
        <v>30</v>
      </c>
      <c r="H144" s="282"/>
      <c r="I144" s="282"/>
      <c r="J144" s="283"/>
      <c r="K144" s="147" t="s">
        <v>103</v>
      </c>
      <c r="L144" s="281" t="s">
        <v>106</v>
      </c>
      <c r="M144" s="282"/>
      <c r="N144" s="282"/>
      <c r="O144" s="282"/>
      <c r="P144" s="282"/>
      <c r="Q144" s="282"/>
      <c r="R144" s="335"/>
    </row>
    <row r="145" spans="4:18" ht="24.5" customHeight="1" thickTop="1">
      <c r="D145" s="314"/>
      <c r="E145" s="315"/>
      <c r="F145" s="315"/>
      <c r="G145" s="315"/>
      <c r="H145" s="315"/>
      <c r="I145" s="315"/>
      <c r="J145" s="315"/>
      <c r="K145" s="315"/>
      <c r="L145" s="315"/>
      <c r="M145" s="315"/>
      <c r="N145" s="315"/>
      <c r="O145" s="315"/>
      <c r="P145" s="315"/>
      <c r="Q145" s="315"/>
      <c r="R145" s="316"/>
    </row>
    <row r="146" spans="4:18" ht="24.5" customHeight="1">
      <c r="D146" s="317"/>
      <c r="E146" s="318"/>
      <c r="F146" s="318"/>
      <c r="G146" s="318"/>
      <c r="H146" s="318"/>
      <c r="I146" s="318"/>
      <c r="J146" s="318"/>
      <c r="K146" s="318"/>
      <c r="L146" s="318"/>
      <c r="M146" s="318"/>
      <c r="N146" s="318"/>
      <c r="O146" s="318"/>
      <c r="P146" s="318"/>
      <c r="Q146" s="318"/>
      <c r="R146" s="319"/>
    </row>
    <row r="147" spans="4:18" ht="24.5" customHeight="1">
      <c r="D147" s="317"/>
      <c r="E147" s="318"/>
      <c r="F147" s="318"/>
      <c r="G147" s="318"/>
      <c r="H147" s="318"/>
      <c r="I147" s="318"/>
      <c r="J147" s="318"/>
      <c r="K147" s="318"/>
      <c r="L147" s="318"/>
      <c r="M147" s="318"/>
      <c r="N147" s="318"/>
      <c r="O147" s="318"/>
      <c r="P147" s="318"/>
      <c r="Q147" s="318"/>
      <c r="R147" s="319"/>
    </row>
    <row r="148" spans="4:18" ht="24.5" customHeight="1">
      <c r="D148" s="317"/>
      <c r="E148" s="318"/>
      <c r="F148" s="318"/>
      <c r="G148" s="318"/>
      <c r="H148" s="318"/>
      <c r="I148" s="318"/>
      <c r="J148" s="318"/>
      <c r="K148" s="318"/>
      <c r="L148" s="318"/>
      <c r="M148" s="318"/>
      <c r="N148" s="318"/>
      <c r="O148" s="318"/>
      <c r="P148" s="318"/>
      <c r="Q148" s="318"/>
      <c r="R148" s="319"/>
    </row>
    <row r="149" spans="4:18" ht="24.5" customHeight="1">
      <c r="D149" s="317"/>
      <c r="E149" s="318"/>
      <c r="F149" s="318"/>
      <c r="G149" s="318"/>
      <c r="H149" s="318"/>
      <c r="I149" s="318"/>
      <c r="J149" s="318"/>
      <c r="K149" s="318"/>
      <c r="L149" s="318"/>
      <c r="M149" s="318"/>
      <c r="N149" s="318"/>
      <c r="O149" s="318"/>
      <c r="P149" s="318"/>
      <c r="Q149" s="318"/>
      <c r="R149" s="319"/>
    </row>
    <row r="150" spans="4:18" ht="24.5" customHeight="1">
      <c r="D150" s="317"/>
      <c r="E150" s="318"/>
      <c r="F150" s="318"/>
      <c r="G150" s="318"/>
      <c r="H150" s="318"/>
      <c r="I150" s="318"/>
      <c r="J150" s="318"/>
      <c r="K150" s="318"/>
      <c r="L150" s="318"/>
      <c r="M150" s="318"/>
      <c r="N150" s="318"/>
      <c r="O150" s="318"/>
      <c r="P150" s="318"/>
      <c r="Q150" s="318"/>
      <c r="R150" s="319"/>
    </row>
    <row r="151" spans="4:18" ht="24.5" customHeight="1">
      <c r="D151" s="317"/>
      <c r="E151" s="318"/>
      <c r="F151" s="318"/>
      <c r="G151" s="318"/>
      <c r="H151" s="318"/>
      <c r="I151" s="318"/>
      <c r="J151" s="318"/>
      <c r="K151" s="318"/>
      <c r="L151" s="318"/>
      <c r="M151" s="318"/>
      <c r="N151" s="318"/>
      <c r="O151" s="318"/>
      <c r="P151" s="318"/>
      <c r="Q151" s="318"/>
      <c r="R151" s="319"/>
    </row>
    <row r="152" spans="4:18" ht="24.5" customHeight="1">
      <c r="D152" s="317"/>
      <c r="E152" s="318"/>
      <c r="F152" s="318"/>
      <c r="G152" s="318"/>
      <c r="H152" s="318"/>
      <c r="I152" s="318"/>
      <c r="J152" s="318"/>
      <c r="K152" s="318"/>
      <c r="L152" s="318"/>
      <c r="M152" s="318"/>
      <c r="N152" s="318"/>
      <c r="O152" s="318"/>
      <c r="P152" s="318"/>
      <c r="Q152" s="318"/>
      <c r="R152" s="319"/>
    </row>
    <row r="153" spans="4:18" ht="24.5" customHeight="1">
      <c r="D153" s="317"/>
      <c r="E153" s="318"/>
      <c r="F153" s="318"/>
      <c r="G153" s="318"/>
      <c r="H153" s="318"/>
      <c r="I153" s="318"/>
      <c r="J153" s="318"/>
      <c r="K153" s="318"/>
      <c r="L153" s="318"/>
      <c r="M153" s="318"/>
      <c r="N153" s="318"/>
      <c r="O153" s="318"/>
      <c r="P153" s="318"/>
      <c r="Q153" s="318"/>
      <c r="R153" s="319"/>
    </row>
    <row r="154" spans="4:18" ht="24.5" customHeight="1">
      <c r="D154" s="317"/>
      <c r="E154" s="318"/>
      <c r="F154" s="318"/>
      <c r="G154" s="318"/>
      <c r="H154" s="318"/>
      <c r="I154" s="318"/>
      <c r="J154" s="318"/>
      <c r="K154" s="318"/>
      <c r="L154" s="318"/>
      <c r="M154" s="318"/>
      <c r="N154" s="318"/>
      <c r="O154" s="318"/>
      <c r="P154" s="318"/>
      <c r="Q154" s="318"/>
      <c r="R154" s="319"/>
    </row>
    <row r="155" spans="4:18" ht="24.5" customHeight="1">
      <c r="D155" s="317"/>
      <c r="E155" s="318"/>
      <c r="F155" s="318"/>
      <c r="G155" s="318"/>
      <c r="H155" s="318"/>
      <c r="I155" s="318"/>
      <c r="J155" s="318"/>
      <c r="K155" s="318"/>
      <c r="L155" s="318"/>
      <c r="M155" s="318"/>
      <c r="N155" s="318"/>
      <c r="O155" s="318"/>
      <c r="P155" s="318"/>
      <c r="Q155" s="318"/>
      <c r="R155" s="319"/>
    </row>
    <row r="156" spans="4:18" ht="24.5" customHeight="1">
      <c r="D156" s="317"/>
      <c r="E156" s="318"/>
      <c r="F156" s="318"/>
      <c r="G156" s="318"/>
      <c r="H156" s="318"/>
      <c r="I156" s="318"/>
      <c r="J156" s="318"/>
      <c r="K156" s="318"/>
      <c r="L156" s="318"/>
      <c r="M156" s="318"/>
      <c r="N156" s="318"/>
      <c r="O156" s="318"/>
      <c r="P156" s="318"/>
      <c r="Q156" s="318"/>
      <c r="R156" s="319"/>
    </row>
    <row r="157" spans="4:18" ht="24.5" customHeight="1">
      <c r="D157" s="317"/>
      <c r="E157" s="318"/>
      <c r="F157" s="318"/>
      <c r="G157" s="318"/>
      <c r="H157" s="318"/>
      <c r="I157" s="318"/>
      <c r="J157" s="318"/>
      <c r="K157" s="318"/>
      <c r="L157" s="318"/>
      <c r="M157" s="318"/>
      <c r="N157" s="318"/>
      <c r="O157" s="318"/>
      <c r="P157" s="318"/>
      <c r="Q157" s="318"/>
      <c r="R157" s="319"/>
    </row>
    <row r="158" spans="4:18" ht="24.5" customHeight="1">
      <c r="D158" s="317"/>
      <c r="E158" s="318"/>
      <c r="F158" s="318"/>
      <c r="G158" s="318"/>
      <c r="H158" s="318"/>
      <c r="I158" s="318"/>
      <c r="J158" s="318"/>
      <c r="K158" s="318"/>
      <c r="L158" s="318"/>
      <c r="M158" s="318"/>
      <c r="N158" s="318"/>
      <c r="O158" s="318"/>
      <c r="P158" s="318"/>
      <c r="Q158" s="318"/>
      <c r="R158" s="319"/>
    </row>
    <row r="159" spans="4:18" ht="24.5" customHeight="1">
      <c r="D159" s="317"/>
      <c r="E159" s="318"/>
      <c r="F159" s="318"/>
      <c r="G159" s="318"/>
      <c r="H159" s="318"/>
      <c r="I159" s="318"/>
      <c r="J159" s="318"/>
      <c r="K159" s="318"/>
      <c r="L159" s="318"/>
      <c r="M159" s="318"/>
      <c r="N159" s="318"/>
      <c r="O159" s="318"/>
      <c r="P159" s="318"/>
      <c r="Q159" s="318"/>
      <c r="R159" s="319"/>
    </row>
    <row r="160" spans="4:18" ht="24.5" customHeight="1">
      <c r="D160" s="317"/>
      <c r="E160" s="318"/>
      <c r="F160" s="318"/>
      <c r="G160" s="318"/>
      <c r="H160" s="318"/>
      <c r="I160" s="318"/>
      <c r="J160" s="318"/>
      <c r="K160" s="318"/>
      <c r="L160" s="318"/>
      <c r="M160" s="318"/>
      <c r="N160" s="318"/>
      <c r="O160" s="318"/>
      <c r="P160" s="318"/>
      <c r="Q160" s="318"/>
      <c r="R160" s="319"/>
    </row>
    <row r="161" spans="4:18" ht="24.5" customHeight="1">
      <c r="D161" s="317"/>
      <c r="E161" s="318"/>
      <c r="F161" s="318"/>
      <c r="G161" s="318"/>
      <c r="H161" s="318"/>
      <c r="I161" s="318"/>
      <c r="J161" s="318"/>
      <c r="K161" s="318"/>
      <c r="L161" s="318"/>
      <c r="M161" s="318"/>
      <c r="N161" s="318"/>
      <c r="O161" s="318"/>
      <c r="P161" s="318"/>
      <c r="Q161" s="318"/>
      <c r="R161" s="319"/>
    </row>
    <row r="162" spans="4:18" ht="24.5" customHeight="1">
      <c r="D162" s="317"/>
      <c r="E162" s="318"/>
      <c r="F162" s="318"/>
      <c r="G162" s="318"/>
      <c r="H162" s="318"/>
      <c r="I162" s="318"/>
      <c r="J162" s="318"/>
      <c r="K162" s="318"/>
      <c r="L162" s="318"/>
      <c r="M162" s="318"/>
      <c r="N162" s="318"/>
      <c r="O162" s="318"/>
      <c r="P162" s="318"/>
      <c r="Q162" s="318"/>
      <c r="R162" s="319"/>
    </row>
    <row r="163" spans="4:18" ht="24.5" customHeight="1">
      <c r="D163" s="317"/>
      <c r="E163" s="318"/>
      <c r="F163" s="318"/>
      <c r="G163" s="318"/>
      <c r="H163" s="318"/>
      <c r="I163" s="318"/>
      <c r="J163" s="318"/>
      <c r="K163" s="318"/>
      <c r="L163" s="318"/>
      <c r="M163" s="318"/>
      <c r="N163" s="318"/>
      <c r="O163" s="318"/>
      <c r="P163" s="318"/>
      <c r="Q163" s="318"/>
      <c r="R163" s="319"/>
    </row>
    <row r="164" spans="4:18" ht="24.5" customHeight="1">
      <c r="D164" s="317"/>
      <c r="E164" s="318"/>
      <c r="F164" s="318"/>
      <c r="G164" s="318"/>
      <c r="H164" s="318"/>
      <c r="I164" s="318"/>
      <c r="J164" s="318"/>
      <c r="K164" s="318"/>
      <c r="L164" s="318"/>
      <c r="M164" s="318"/>
      <c r="N164" s="318"/>
      <c r="O164" s="318"/>
      <c r="P164" s="318"/>
      <c r="Q164" s="318"/>
      <c r="R164" s="319"/>
    </row>
    <row r="165" spans="4:18" ht="24.5" customHeight="1">
      <c r="D165" s="317"/>
      <c r="E165" s="318"/>
      <c r="F165" s="318"/>
      <c r="G165" s="318"/>
      <c r="H165" s="318"/>
      <c r="I165" s="318"/>
      <c r="J165" s="318"/>
      <c r="K165" s="318"/>
      <c r="L165" s="318"/>
      <c r="M165" s="318"/>
      <c r="N165" s="318"/>
      <c r="O165" s="318"/>
      <c r="P165" s="318"/>
      <c r="Q165" s="318"/>
      <c r="R165" s="319"/>
    </row>
    <row r="166" spans="4:18" ht="24.5" customHeight="1">
      <c r="D166" s="317"/>
      <c r="E166" s="318"/>
      <c r="F166" s="318"/>
      <c r="G166" s="318"/>
      <c r="H166" s="318"/>
      <c r="I166" s="318"/>
      <c r="J166" s="318"/>
      <c r="K166" s="318"/>
      <c r="L166" s="318"/>
      <c r="M166" s="318"/>
      <c r="N166" s="318"/>
      <c r="O166" s="318"/>
      <c r="P166" s="318"/>
      <c r="Q166" s="318"/>
      <c r="R166" s="319"/>
    </row>
    <row r="167" spans="4:18" ht="24.5" customHeight="1" thickBot="1">
      <c r="D167" s="320"/>
      <c r="E167" s="321"/>
      <c r="F167" s="321"/>
      <c r="G167" s="321"/>
      <c r="H167" s="321"/>
      <c r="I167" s="321"/>
      <c r="J167" s="321"/>
      <c r="K167" s="321"/>
      <c r="L167" s="321"/>
      <c r="M167" s="321"/>
      <c r="N167" s="321"/>
      <c r="O167" s="321"/>
      <c r="P167" s="321"/>
      <c r="Q167" s="321"/>
      <c r="R167" s="322"/>
    </row>
    <row r="168" spans="4:18" ht="15" thickTop="1"/>
  </sheetData>
  <mergeCells count="103">
    <mergeCell ref="D145:R167"/>
    <mergeCell ref="L139:R140"/>
    <mergeCell ref="L141:R141"/>
    <mergeCell ref="L142:R142"/>
    <mergeCell ref="L143:R143"/>
    <mergeCell ref="L144:R144"/>
    <mergeCell ref="G139:K139"/>
    <mergeCell ref="AG5:AK5"/>
    <mergeCell ref="AG6:AJ6"/>
    <mergeCell ref="AG43:AJ43"/>
    <mergeCell ref="AG44:AJ44"/>
    <mergeCell ref="AG45:AJ45"/>
    <mergeCell ref="AG40:AJ40"/>
    <mergeCell ref="AG41:AJ41"/>
    <mergeCell ref="AG42:AJ42"/>
    <mergeCell ref="AG53:AJ53"/>
    <mergeCell ref="AG54:AJ54"/>
    <mergeCell ref="AG55:AJ55"/>
    <mergeCell ref="N45:AE55"/>
    <mergeCell ref="AG49:AK49"/>
    <mergeCell ref="AG50:AJ50"/>
    <mergeCell ref="AG51:AJ51"/>
    <mergeCell ref="AG52:AJ52"/>
    <mergeCell ref="Q57:W57"/>
    <mergeCell ref="B2:AK2"/>
    <mergeCell ref="B36:AK36"/>
    <mergeCell ref="AG39:AK39"/>
    <mergeCell ref="AG7:AJ7"/>
    <mergeCell ref="AG8:AJ8"/>
    <mergeCell ref="AG9:AJ9"/>
    <mergeCell ref="AG10:AJ10"/>
    <mergeCell ref="N11:AE21"/>
    <mergeCell ref="AG11:AJ11"/>
    <mergeCell ref="AG15:AK15"/>
    <mergeCell ref="AG16:AJ16"/>
    <mergeCell ref="AG17:AJ17"/>
    <mergeCell ref="AG18:AJ18"/>
    <mergeCell ref="AG19:AJ19"/>
    <mergeCell ref="AG20:AJ20"/>
    <mergeCell ref="AG21:AJ21"/>
    <mergeCell ref="Q23:W23"/>
    <mergeCell ref="S24:Y24"/>
    <mergeCell ref="AG25:AK25"/>
    <mergeCell ref="AG26:AJ26"/>
    <mergeCell ref="AG27:AJ27"/>
    <mergeCell ref="AG28:AJ28"/>
    <mergeCell ref="S58:Y58"/>
    <mergeCell ref="AG78:AJ78"/>
    <mergeCell ref="AG79:AJ79"/>
    <mergeCell ref="AG80:AJ80"/>
    <mergeCell ref="AG88:AJ88"/>
    <mergeCell ref="AG89:AJ89"/>
    <mergeCell ref="AG90:AJ90"/>
    <mergeCell ref="N80:AE90"/>
    <mergeCell ref="AG84:AK84"/>
    <mergeCell ref="AG85:AJ85"/>
    <mergeCell ref="AG86:AJ86"/>
    <mergeCell ref="AG87:AJ87"/>
    <mergeCell ref="AG59:AK59"/>
    <mergeCell ref="AG60:AJ60"/>
    <mergeCell ref="AG61:AJ61"/>
    <mergeCell ref="AG62:AJ62"/>
    <mergeCell ref="B71:AK71"/>
    <mergeCell ref="AG74:AK74"/>
    <mergeCell ref="AG75:AJ75"/>
    <mergeCell ref="AG76:AJ76"/>
    <mergeCell ref="AG77:AJ77"/>
    <mergeCell ref="Q92:W92"/>
    <mergeCell ref="S93:Y93"/>
    <mergeCell ref="AG94:AK94"/>
    <mergeCell ref="AG95:AJ95"/>
    <mergeCell ref="AG96:AJ96"/>
    <mergeCell ref="AG97:AJ97"/>
    <mergeCell ref="B105:AK105"/>
    <mergeCell ref="AG108:AK108"/>
    <mergeCell ref="AG109:AJ109"/>
    <mergeCell ref="AG113:AJ113"/>
    <mergeCell ref="AG114:AJ114"/>
    <mergeCell ref="AG110:AJ110"/>
    <mergeCell ref="AG111:AJ111"/>
    <mergeCell ref="AG112:AJ112"/>
    <mergeCell ref="AG123:AJ123"/>
    <mergeCell ref="AG124:AJ124"/>
    <mergeCell ref="N114:AE124"/>
    <mergeCell ref="AG118:AK118"/>
    <mergeCell ref="AG119:AJ119"/>
    <mergeCell ref="AG120:AJ120"/>
    <mergeCell ref="AG121:AJ121"/>
    <mergeCell ref="AG122:AJ122"/>
    <mergeCell ref="Q126:W126"/>
    <mergeCell ref="S127:Y127"/>
    <mergeCell ref="AG128:AK128"/>
    <mergeCell ref="D139:D140"/>
    <mergeCell ref="E139:E140"/>
    <mergeCell ref="F139:F140"/>
    <mergeCell ref="G140:J140"/>
    <mergeCell ref="G144:J144"/>
    <mergeCell ref="G141:J141"/>
    <mergeCell ref="G142:J142"/>
    <mergeCell ref="G143:J143"/>
    <mergeCell ref="AG129:AJ129"/>
    <mergeCell ref="AG130:AJ130"/>
    <mergeCell ref="AG131:AJ131"/>
  </mergeCells>
  <pageMargins left="0.7" right="0.7" top="0.75" bottom="0.75" header="0.3" footer="0.3"/>
  <pageSetup paperSize="8" scale="49" orientation="landscape" r:id="rId1"/>
  <rowBreaks count="1" manualBreakCount="1">
    <brk id="32" max="16383" man="1"/>
  </rowBreaks>
  <colBreaks count="1" manualBreakCount="1">
    <brk id="2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197"/>
  <sheetViews>
    <sheetView zoomScale="40" zoomScaleNormal="40" workbookViewId="0">
      <selection activeCell="K52" sqref="K52"/>
    </sheetView>
  </sheetViews>
  <sheetFormatPr defaultRowHeight="14.5"/>
  <cols>
    <col min="2" max="2" width="6.54296875" customWidth="1"/>
    <col min="3" max="3" width="11.36328125" customWidth="1"/>
    <col min="4" max="4" width="14" customWidth="1"/>
    <col min="5" max="5" width="17.26953125" customWidth="1"/>
    <col min="6" max="6" width="11.26953125" customWidth="1"/>
    <col min="7" max="7" width="10.81640625" customWidth="1"/>
    <col min="8" max="8" width="10.26953125" customWidth="1"/>
    <col min="9" max="9" width="21" customWidth="1"/>
    <col min="10" max="10" width="17" customWidth="1"/>
    <col min="11" max="11" width="23.81640625" customWidth="1"/>
    <col min="12" max="13" width="17.08984375" customWidth="1"/>
    <col min="14" max="21" width="5.453125" customWidth="1"/>
    <col min="22" max="31" width="5.6328125" customWidth="1"/>
    <col min="33" max="34" width="12.81640625" customWidth="1"/>
    <col min="35" max="35" width="17.54296875" customWidth="1"/>
    <col min="36" max="36" width="20" customWidth="1"/>
    <col min="37" max="37" width="12.81640625" customWidth="1"/>
  </cols>
  <sheetData>
    <row r="1" spans="2:37" ht="15" thickBot="1"/>
    <row r="2" spans="2:37" ht="51.5" customHeight="1" thickTop="1" thickBot="1">
      <c r="B2" s="308" t="s">
        <v>98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309"/>
      <c r="AE2" s="309"/>
      <c r="AF2" s="309"/>
      <c r="AG2" s="309"/>
      <c r="AH2" s="309"/>
      <c r="AI2" s="309"/>
      <c r="AJ2" s="309"/>
      <c r="AK2" s="310"/>
    </row>
    <row r="3" spans="2:37" ht="92" customHeight="1" thickTop="1" thickBot="1">
      <c r="B3" s="26" t="s">
        <v>1</v>
      </c>
      <c r="C3" s="27" t="s">
        <v>2</v>
      </c>
      <c r="D3" s="27" t="s">
        <v>11</v>
      </c>
      <c r="E3" s="28" t="s">
        <v>12</v>
      </c>
      <c r="F3" s="27" t="s">
        <v>69</v>
      </c>
      <c r="G3" s="27" t="s">
        <v>70</v>
      </c>
      <c r="H3" s="27" t="s">
        <v>71</v>
      </c>
      <c r="I3" s="27" t="s">
        <v>75</v>
      </c>
      <c r="J3" s="27" t="s">
        <v>13</v>
      </c>
      <c r="K3" s="27" t="s">
        <v>72</v>
      </c>
      <c r="L3" s="27" t="s">
        <v>14</v>
      </c>
      <c r="M3" s="122" t="s">
        <v>15</v>
      </c>
      <c r="N3" s="126">
        <v>1</v>
      </c>
      <c r="O3" s="73">
        <v>2</v>
      </c>
      <c r="P3" s="73">
        <v>3</v>
      </c>
      <c r="Q3" s="73">
        <v>4</v>
      </c>
      <c r="R3" s="73">
        <v>5</v>
      </c>
      <c r="S3" s="73">
        <v>6</v>
      </c>
      <c r="T3" s="73">
        <v>7</v>
      </c>
      <c r="U3" s="73">
        <v>8</v>
      </c>
      <c r="V3" s="73">
        <v>9</v>
      </c>
      <c r="W3" s="73">
        <v>10</v>
      </c>
      <c r="X3" s="73">
        <v>11</v>
      </c>
      <c r="Y3" s="73">
        <v>12</v>
      </c>
      <c r="Z3" s="73">
        <v>13</v>
      </c>
      <c r="AA3" s="73">
        <v>14</v>
      </c>
      <c r="AB3" s="73">
        <v>15</v>
      </c>
      <c r="AC3" s="73">
        <v>16</v>
      </c>
      <c r="AD3" s="73">
        <v>17</v>
      </c>
      <c r="AE3" s="73">
        <v>18</v>
      </c>
      <c r="AF3" s="54"/>
      <c r="AG3" s="54"/>
      <c r="AH3" s="54"/>
      <c r="AI3" s="54"/>
      <c r="AJ3" s="54"/>
      <c r="AK3" s="55"/>
    </row>
    <row r="4" spans="2:37" ht="26.5" customHeight="1" thickTop="1" thickBot="1">
      <c r="B4" s="21">
        <v>1</v>
      </c>
      <c r="C4" s="22" t="s">
        <v>3</v>
      </c>
      <c r="D4" s="22">
        <v>2</v>
      </c>
      <c r="E4" s="22">
        <v>2</v>
      </c>
      <c r="F4" s="22">
        <v>400</v>
      </c>
      <c r="G4" s="23" t="s">
        <v>92</v>
      </c>
      <c r="H4" s="23" t="s">
        <v>92</v>
      </c>
      <c r="I4" s="23" t="s">
        <v>92</v>
      </c>
      <c r="J4" s="23" t="s">
        <v>92</v>
      </c>
      <c r="K4" s="23" t="s">
        <v>92</v>
      </c>
      <c r="L4" s="22">
        <v>2</v>
      </c>
      <c r="M4" s="123">
        <v>2</v>
      </c>
      <c r="N4" s="127">
        <v>2</v>
      </c>
      <c r="O4" s="75">
        <v>2</v>
      </c>
      <c r="P4" s="76"/>
      <c r="Q4" s="22"/>
      <c r="R4" s="22"/>
      <c r="S4" s="22"/>
      <c r="T4" s="22"/>
      <c r="U4" s="22"/>
      <c r="V4" s="22"/>
      <c r="W4" s="22"/>
      <c r="X4" s="22"/>
      <c r="Y4" s="22"/>
      <c r="Z4" s="22"/>
      <c r="AA4" s="77"/>
      <c r="AB4" s="78"/>
      <c r="AC4" s="78"/>
      <c r="AD4" s="78"/>
      <c r="AE4" s="79"/>
      <c r="AF4" s="54"/>
      <c r="AG4" s="54"/>
      <c r="AH4" s="54"/>
      <c r="AI4" s="54"/>
      <c r="AJ4" s="54"/>
      <c r="AK4" s="55"/>
    </row>
    <row r="5" spans="2:37" ht="24" thickTop="1" thickBot="1">
      <c r="B5" s="10">
        <v>2</v>
      </c>
      <c r="C5" s="11" t="s">
        <v>4</v>
      </c>
      <c r="D5" s="11">
        <v>3</v>
      </c>
      <c r="E5" s="11">
        <v>2</v>
      </c>
      <c r="F5" s="11">
        <v>600</v>
      </c>
      <c r="G5" s="11">
        <v>800</v>
      </c>
      <c r="H5" s="12">
        <f>(G5-F5)/(D5-E5)</f>
        <v>200</v>
      </c>
      <c r="I5" s="12">
        <f>D5-E5</f>
        <v>1</v>
      </c>
      <c r="J5" s="17" t="s">
        <v>92</v>
      </c>
      <c r="K5" s="17" t="s">
        <v>92</v>
      </c>
      <c r="L5" s="11">
        <v>3</v>
      </c>
      <c r="M5" s="117">
        <v>3</v>
      </c>
      <c r="N5" s="128">
        <v>3</v>
      </c>
      <c r="O5" s="80">
        <v>3</v>
      </c>
      <c r="P5" s="80">
        <v>3</v>
      </c>
      <c r="Q5" s="81"/>
      <c r="R5" s="81"/>
      <c r="S5" s="81"/>
      <c r="T5" s="81"/>
      <c r="U5" s="81"/>
      <c r="V5" s="11"/>
      <c r="W5" s="11"/>
      <c r="X5" s="11"/>
      <c r="Y5" s="11"/>
      <c r="Z5" s="11"/>
      <c r="AA5" s="82"/>
      <c r="AB5" s="82"/>
      <c r="AC5" s="82"/>
      <c r="AD5" s="82"/>
      <c r="AE5" s="83"/>
      <c r="AF5" s="54"/>
      <c r="AG5" s="273" t="s">
        <v>42</v>
      </c>
      <c r="AH5" s="273"/>
      <c r="AI5" s="273"/>
      <c r="AJ5" s="273"/>
      <c r="AK5" s="273"/>
    </row>
    <row r="6" spans="2:37" ht="23.5" thickTop="1">
      <c r="B6" s="10">
        <v>3</v>
      </c>
      <c r="C6" s="11" t="s">
        <v>5</v>
      </c>
      <c r="D6" s="11">
        <v>4</v>
      </c>
      <c r="E6" s="11">
        <v>3</v>
      </c>
      <c r="F6" s="11">
        <v>600</v>
      </c>
      <c r="G6" s="11">
        <v>700</v>
      </c>
      <c r="H6" s="12">
        <f>(G6-F6)/(D6-E6)</f>
        <v>100</v>
      </c>
      <c r="I6" s="12">
        <f t="shared" ref="I6:I8" si="0">D6-E6</f>
        <v>1</v>
      </c>
      <c r="J6" s="17" t="s">
        <v>92</v>
      </c>
      <c r="K6" s="17" t="s">
        <v>92</v>
      </c>
      <c r="L6" s="11">
        <v>4</v>
      </c>
      <c r="M6" s="117">
        <v>2</v>
      </c>
      <c r="N6" s="10"/>
      <c r="O6" s="11"/>
      <c r="P6" s="80">
        <v>2</v>
      </c>
      <c r="Q6" s="80">
        <v>2</v>
      </c>
      <c r="R6" s="80">
        <v>2</v>
      </c>
      <c r="S6" s="80">
        <v>2</v>
      </c>
      <c r="T6" s="81"/>
      <c r="U6" s="81"/>
      <c r="V6" s="11"/>
      <c r="W6" s="11"/>
      <c r="X6" s="11"/>
      <c r="Y6" s="11"/>
      <c r="Z6" s="11"/>
      <c r="AA6" s="84"/>
      <c r="AB6" s="82"/>
      <c r="AC6" s="82"/>
      <c r="AD6" s="82"/>
      <c r="AE6" s="85"/>
      <c r="AF6" s="54"/>
      <c r="AG6" s="287" t="s">
        <v>93</v>
      </c>
      <c r="AH6" s="288"/>
      <c r="AI6" s="288"/>
      <c r="AJ6" s="288"/>
      <c r="AK6" s="91">
        <v>100</v>
      </c>
    </row>
    <row r="7" spans="2:37" ht="23">
      <c r="B7" s="10">
        <v>4</v>
      </c>
      <c r="C7" s="13" t="s">
        <v>6</v>
      </c>
      <c r="D7" s="13">
        <v>6</v>
      </c>
      <c r="E7" s="13">
        <v>2</v>
      </c>
      <c r="F7" s="13">
        <v>700</v>
      </c>
      <c r="G7" s="13">
        <v>1000</v>
      </c>
      <c r="H7" s="12">
        <f t="shared" ref="H7:H8" si="1">(G7-F7)/(D7-E7)</f>
        <v>75</v>
      </c>
      <c r="I7" s="12">
        <f t="shared" si="0"/>
        <v>4</v>
      </c>
      <c r="J7" s="17" t="s">
        <v>92</v>
      </c>
      <c r="K7" s="17" t="s">
        <v>92</v>
      </c>
      <c r="L7" s="13">
        <v>6</v>
      </c>
      <c r="M7" s="124">
        <v>1</v>
      </c>
      <c r="N7" s="10"/>
      <c r="O7" s="11"/>
      <c r="P7" s="11"/>
      <c r="Q7" s="80">
        <v>1</v>
      </c>
      <c r="R7" s="80">
        <v>1</v>
      </c>
      <c r="S7" s="80">
        <v>1</v>
      </c>
      <c r="T7" s="80">
        <v>1</v>
      </c>
      <c r="U7" s="80">
        <v>1</v>
      </c>
      <c r="V7" s="80">
        <v>1</v>
      </c>
      <c r="W7" s="11"/>
      <c r="X7" s="11"/>
      <c r="Y7" s="11"/>
      <c r="Z7" s="11"/>
      <c r="AA7" s="84"/>
      <c r="AB7" s="82"/>
      <c r="AC7" s="82"/>
      <c r="AD7" s="82"/>
      <c r="AE7" s="85"/>
      <c r="AF7" s="54"/>
      <c r="AG7" s="289" t="s">
        <v>94</v>
      </c>
      <c r="AH7" s="290"/>
      <c r="AI7" s="290"/>
      <c r="AJ7" s="290"/>
      <c r="AK7" s="92">
        <v>400</v>
      </c>
    </row>
    <row r="8" spans="2:37" ht="23.5" thickBot="1">
      <c r="B8" s="14">
        <v>5</v>
      </c>
      <c r="C8" s="15" t="s">
        <v>44</v>
      </c>
      <c r="D8" s="15">
        <v>3</v>
      </c>
      <c r="E8" s="15">
        <v>2</v>
      </c>
      <c r="F8" s="15">
        <v>500</v>
      </c>
      <c r="G8" s="15">
        <v>600</v>
      </c>
      <c r="H8" s="16">
        <f t="shared" si="1"/>
        <v>100</v>
      </c>
      <c r="I8" s="16">
        <f t="shared" si="0"/>
        <v>1</v>
      </c>
      <c r="J8" s="19" t="s">
        <v>92</v>
      </c>
      <c r="K8" s="19" t="s">
        <v>92</v>
      </c>
      <c r="L8" s="15">
        <v>3</v>
      </c>
      <c r="M8" s="125">
        <v>3</v>
      </c>
      <c r="N8" s="14"/>
      <c r="O8" s="15"/>
      <c r="P8" s="15"/>
      <c r="Q8" s="15"/>
      <c r="R8" s="15"/>
      <c r="S8" s="15"/>
      <c r="T8" s="15"/>
      <c r="U8" s="15"/>
      <c r="V8" s="86"/>
      <c r="W8" s="87">
        <v>3</v>
      </c>
      <c r="X8" s="87">
        <v>3</v>
      </c>
      <c r="Y8" s="87">
        <v>3</v>
      </c>
      <c r="Z8" s="86"/>
      <c r="AA8" s="88"/>
      <c r="AB8" s="89"/>
      <c r="AC8" s="89"/>
      <c r="AD8" s="89"/>
      <c r="AE8" s="90"/>
      <c r="AF8" s="54"/>
      <c r="AG8" s="289" t="s">
        <v>17</v>
      </c>
      <c r="AH8" s="290"/>
      <c r="AI8" s="290"/>
      <c r="AJ8" s="290"/>
      <c r="AK8" s="92">
        <v>3</v>
      </c>
    </row>
    <row r="9" spans="2:37" ht="24" thickTop="1" thickBot="1">
      <c r="B9" s="56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289" t="s">
        <v>8</v>
      </c>
      <c r="AH9" s="290"/>
      <c r="AI9" s="290"/>
      <c r="AJ9" s="290"/>
      <c r="AK9" s="93">
        <v>10</v>
      </c>
    </row>
    <row r="10" spans="2:37" ht="23.5" thickTop="1">
      <c r="B10" s="56"/>
      <c r="C10" s="57"/>
      <c r="D10" s="57"/>
      <c r="E10" s="57"/>
      <c r="F10" s="57"/>
      <c r="G10" s="57"/>
      <c r="H10" s="57"/>
      <c r="I10" s="58"/>
      <c r="J10" s="58"/>
      <c r="K10" s="58"/>
      <c r="L10" s="58"/>
      <c r="M10" s="58"/>
      <c r="N10" s="82">
        <f>SUM(N4:N8)</f>
        <v>5</v>
      </c>
      <c r="O10" s="82">
        <f t="shared" ref="O10:Y10" si="2">SUM(O4:O8)</f>
        <v>5</v>
      </c>
      <c r="P10" s="82">
        <f t="shared" si="2"/>
        <v>5</v>
      </c>
      <c r="Q10" s="82">
        <f t="shared" si="2"/>
        <v>3</v>
      </c>
      <c r="R10" s="82">
        <f t="shared" si="2"/>
        <v>3</v>
      </c>
      <c r="S10" s="82">
        <f t="shared" si="2"/>
        <v>3</v>
      </c>
      <c r="T10" s="82">
        <f t="shared" si="2"/>
        <v>1</v>
      </c>
      <c r="U10" s="82">
        <f t="shared" si="2"/>
        <v>1</v>
      </c>
      <c r="V10" s="82">
        <f t="shared" si="2"/>
        <v>1</v>
      </c>
      <c r="W10" s="82">
        <f t="shared" si="2"/>
        <v>3</v>
      </c>
      <c r="X10" s="82">
        <f t="shared" si="2"/>
        <v>3</v>
      </c>
      <c r="Y10" s="82">
        <f t="shared" si="2"/>
        <v>3</v>
      </c>
      <c r="Z10" s="115"/>
      <c r="AA10" s="115"/>
      <c r="AB10" s="115"/>
      <c r="AC10" s="115"/>
      <c r="AD10" s="115"/>
      <c r="AE10" s="116"/>
      <c r="AF10" s="54"/>
      <c r="AG10" s="289" t="s">
        <v>18</v>
      </c>
      <c r="AH10" s="290"/>
      <c r="AI10" s="290"/>
      <c r="AJ10" s="290"/>
      <c r="AK10" s="92">
        <f>AB28-AK9</f>
        <v>2</v>
      </c>
    </row>
    <row r="11" spans="2:37" ht="23.5" thickBot="1">
      <c r="B11" s="56"/>
      <c r="C11" s="59"/>
      <c r="D11" s="59"/>
      <c r="E11" s="59"/>
      <c r="F11" s="60"/>
      <c r="G11" s="59"/>
      <c r="H11" s="54"/>
      <c r="I11" s="61"/>
      <c r="J11" s="61"/>
      <c r="K11" s="61"/>
      <c r="L11" s="61"/>
      <c r="M11" s="61"/>
      <c r="N11" s="299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1"/>
      <c r="AF11" s="54"/>
      <c r="AG11" s="291" t="s">
        <v>48</v>
      </c>
      <c r="AH11" s="292"/>
      <c r="AI11" s="292"/>
      <c r="AJ11" s="292"/>
      <c r="AK11" s="94">
        <v>0.3</v>
      </c>
    </row>
    <row r="12" spans="2:37" ht="23.5" thickTop="1">
      <c r="B12" s="56"/>
      <c r="C12" s="59"/>
      <c r="D12" s="59"/>
      <c r="E12" s="59"/>
      <c r="F12" s="63"/>
      <c r="G12" s="59"/>
      <c r="H12" s="54"/>
      <c r="I12" s="61"/>
      <c r="J12" s="61"/>
      <c r="K12" s="61"/>
      <c r="L12" s="61"/>
      <c r="M12" s="61"/>
      <c r="N12" s="299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1"/>
      <c r="AF12" s="54"/>
      <c r="AG12" s="95"/>
      <c r="AH12" s="95"/>
      <c r="AI12" s="95"/>
      <c r="AJ12" s="95"/>
      <c r="AK12" s="96"/>
    </row>
    <row r="13" spans="2:37" ht="23">
      <c r="B13" s="56"/>
      <c r="C13" s="59"/>
      <c r="D13" s="59"/>
      <c r="E13" s="59"/>
      <c r="F13" s="60"/>
      <c r="G13" s="54"/>
      <c r="H13" s="54"/>
      <c r="I13" s="61"/>
      <c r="J13" s="61"/>
      <c r="K13" s="61"/>
      <c r="L13" s="61"/>
      <c r="M13" s="61"/>
      <c r="N13" s="299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1"/>
      <c r="AF13" s="54"/>
      <c r="AG13" s="95"/>
      <c r="AH13" s="95"/>
      <c r="AI13" s="95"/>
      <c r="AJ13" s="95"/>
      <c r="AK13" s="96"/>
    </row>
    <row r="14" spans="2:37" ht="23.5" thickBot="1">
      <c r="B14" s="56"/>
      <c r="C14" s="59"/>
      <c r="D14" s="59"/>
      <c r="E14" s="59"/>
      <c r="F14" s="60"/>
      <c r="G14" s="54"/>
      <c r="H14" s="54"/>
      <c r="I14" s="61"/>
      <c r="J14" s="61"/>
      <c r="K14" s="61"/>
      <c r="L14" s="61"/>
      <c r="M14" s="61"/>
      <c r="N14" s="299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1"/>
      <c r="AF14" s="54"/>
      <c r="AG14" s="95"/>
      <c r="AH14" s="95"/>
      <c r="AI14" s="95"/>
      <c r="AJ14" s="95"/>
      <c r="AK14" s="96"/>
    </row>
    <row r="15" spans="2:37" ht="23.5" thickTop="1" thickBot="1">
      <c r="B15" s="56"/>
      <c r="C15" s="59"/>
      <c r="D15" s="59"/>
      <c r="E15" s="59"/>
      <c r="F15" s="60"/>
      <c r="G15" s="54"/>
      <c r="H15" s="54"/>
      <c r="I15" s="61"/>
      <c r="J15" s="61"/>
      <c r="K15" s="61"/>
      <c r="L15" s="61"/>
      <c r="M15" s="61"/>
      <c r="N15" s="299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1"/>
      <c r="AF15" s="54"/>
      <c r="AG15" s="273" t="s">
        <v>43</v>
      </c>
      <c r="AH15" s="273"/>
      <c r="AI15" s="273"/>
      <c r="AJ15" s="273"/>
      <c r="AK15" s="273"/>
    </row>
    <row r="16" spans="2:37" ht="23.5" thickTop="1">
      <c r="B16" s="56"/>
      <c r="C16" s="59"/>
      <c r="D16" s="59"/>
      <c r="E16" s="59"/>
      <c r="F16" s="60"/>
      <c r="G16" s="54"/>
      <c r="H16" s="54"/>
      <c r="I16" s="61"/>
      <c r="J16" s="61"/>
      <c r="K16" s="61"/>
      <c r="L16" s="61"/>
      <c r="M16" s="61"/>
      <c r="N16" s="299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1"/>
      <c r="AF16" s="54"/>
      <c r="AG16" s="305" t="s">
        <v>19</v>
      </c>
      <c r="AH16" s="306"/>
      <c r="AI16" s="306"/>
      <c r="AJ16" s="307"/>
      <c r="AK16" s="91">
        <f>SUM(F4:F8)</f>
        <v>2800</v>
      </c>
    </row>
    <row r="17" spans="2:38" ht="23">
      <c r="B17" s="56"/>
      <c r="C17" s="54"/>
      <c r="D17" s="65"/>
      <c r="E17" s="65"/>
      <c r="F17" s="65"/>
      <c r="G17" s="54"/>
      <c r="H17" s="54"/>
      <c r="I17" s="54"/>
      <c r="J17" s="54"/>
      <c r="K17" s="54"/>
      <c r="L17" s="54"/>
      <c r="M17" s="54"/>
      <c r="N17" s="299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1"/>
      <c r="AF17" s="54"/>
      <c r="AG17" s="293" t="s">
        <v>20</v>
      </c>
      <c r="AH17" s="294"/>
      <c r="AI17" s="294"/>
      <c r="AJ17" s="295"/>
      <c r="AK17" s="97">
        <f>SUM(K4:K8)</f>
        <v>0</v>
      </c>
    </row>
    <row r="18" spans="2:38" ht="23">
      <c r="B18" s="56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299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1"/>
      <c r="AF18" s="54"/>
      <c r="AG18" s="293" t="s">
        <v>21</v>
      </c>
      <c r="AH18" s="294"/>
      <c r="AI18" s="294"/>
      <c r="AJ18" s="295"/>
      <c r="AK18" s="92">
        <f>AB28*AK6</f>
        <v>1200</v>
      </c>
    </row>
    <row r="19" spans="2:38" ht="23">
      <c r="B19" s="56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299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1"/>
      <c r="AF19" s="54"/>
      <c r="AG19" s="293" t="s">
        <v>22</v>
      </c>
      <c r="AH19" s="294"/>
      <c r="AI19" s="294"/>
      <c r="AJ19" s="295"/>
      <c r="AK19" s="93">
        <f>AK10*AK7</f>
        <v>800</v>
      </c>
    </row>
    <row r="20" spans="2:38" ht="23">
      <c r="B20" s="56"/>
      <c r="C20" s="54"/>
      <c r="D20" s="58"/>
      <c r="E20" s="58"/>
      <c r="F20" s="58"/>
      <c r="G20" s="58"/>
      <c r="H20" s="58"/>
      <c r="I20" s="58"/>
      <c r="J20" s="66"/>
      <c r="K20" s="66"/>
      <c r="L20" s="66"/>
      <c r="M20" s="66"/>
      <c r="N20" s="299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1"/>
      <c r="AF20" s="54"/>
      <c r="AG20" s="293" t="s">
        <v>23</v>
      </c>
      <c r="AH20" s="294"/>
      <c r="AI20" s="294"/>
      <c r="AJ20" s="295"/>
      <c r="AK20" s="92">
        <v>0</v>
      </c>
    </row>
    <row r="21" spans="2:38" ht="23.5" thickBot="1">
      <c r="B21" s="56"/>
      <c r="C21" s="54"/>
      <c r="D21" s="61"/>
      <c r="E21" s="61"/>
      <c r="F21" s="61"/>
      <c r="G21" s="61"/>
      <c r="H21" s="61"/>
      <c r="I21" s="62"/>
      <c r="J21" s="57"/>
      <c r="K21" s="57"/>
      <c r="L21" s="54"/>
      <c r="M21" s="54"/>
      <c r="N21" s="302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  <c r="AA21" s="303"/>
      <c r="AB21" s="303"/>
      <c r="AC21" s="303"/>
      <c r="AD21" s="303"/>
      <c r="AE21" s="304"/>
      <c r="AF21" s="54"/>
      <c r="AG21" s="296" t="s">
        <v>0</v>
      </c>
      <c r="AH21" s="297"/>
      <c r="AI21" s="297"/>
      <c r="AJ21" s="298"/>
      <c r="AK21" s="94">
        <f>SUM(AK16:AK20)</f>
        <v>4800</v>
      </c>
    </row>
    <row r="22" spans="2:38" ht="23.5" thickTop="1">
      <c r="B22" s="56"/>
      <c r="C22" s="54"/>
      <c r="D22" s="61"/>
      <c r="E22" s="61"/>
      <c r="F22" s="61"/>
      <c r="G22" s="61"/>
      <c r="H22" s="61"/>
      <c r="I22" s="62"/>
      <c r="J22" s="57"/>
      <c r="K22" s="57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95"/>
      <c r="AH22" s="95"/>
      <c r="AI22" s="95"/>
      <c r="AJ22" s="95"/>
      <c r="AK22" s="96"/>
    </row>
    <row r="23" spans="2:38" ht="23.5" thickBot="1">
      <c r="B23" s="56"/>
      <c r="C23" s="54"/>
      <c r="D23" s="61"/>
      <c r="E23" s="61"/>
      <c r="F23" s="61"/>
      <c r="G23" s="61"/>
      <c r="H23" s="61"/>
      <c r="I23" s="62"/>
      <c r="J23" s="57"/>
      <c r="K23" s="57"/>
      <c r="L23" s="54"/>
      <c r="M23" s="54"/>
      <c r="N23" s="67"/>
      <c r="O23" s="67"/>
      <c r="P23" s="67"/>
      <c r="Q23" s="271"/>
      <c r="R23" s="271"/>
      <c r="S23" s="271"/>
      <c r="T23" s="271"/>
      <c r="U23" s="271"/>
      <c r="V23" s="271"/>
      <c r="W23" s="271"/>
      <c r="X23" s="67"/>
      <c r="Y23" s="67"/>
      <c r="Z23" s="67"/>
      <c r="AA23" s="54"/>
      <c r="AB23" s="54"/>
      <c r="AC23" s="54"/>
      <c r="AD23" s="54"/>
      <c r="AE23" s="54"/>
      <c r="AF23" s="54"/>
      <c r="AG23" s="95"/>
      <c r="AH23" s="95"/>
      <c r="AI23" s="95"/>
      <c r="AJ23" s="95"/>
      <c r="AK23" s="96"/>
    </row>
    <row r="24" spans="2:38" ht="24" thickTop="1" thickBot="1">
      <c r="B24" s="56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99"/>
      <c r="O24" s="100"/>
      <c r="P24" s="101"/>
      <c r="Q24" s="101"/>
      <c r="R24" s="101"/>
      <c r="S24" s="272" t="s">
        <v>16</v>
      </c>
      <c r="T24" s="272"/>
      <c r="U24" s="272"/>
      <c r="V24" s="272"/>
      <c r="W24" s="272"/>
      <c r="X24" s="272"/>
      <c r="Y24" s="272"/>
      <c r="Z24" s="101"/>
      <c r="AA24" s="101"/>
      <c r="AB24" s="101"/>
      <c r="AC24" s="101"/>
      <c r="AD24" s="101"/>
      <c r="AE24" s="102"/>
      <c r="AF24" s="54"/>
      <c r="AG24" s="95"/>
      <c r="AH24" s="95"/>
      <c r="AI24" s="95"/>
      <c r="AJ24" s="95"/>
      <c r="AK24" s="96"/>
    </row>
    <row r="25" spans="2:38" ht="24" thickTop="1" thickBot="1">
      <c r="B25" s="56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103"/>
      <c r="O25" s="104"/>
      <c r="P25" s="105">
        <v>0</v>
      </c>
      <c r="Q25" s="106">
        <f>L4</f>
        <v>2</v>
      </c>
      <c r="R25" s="107">
        <f>P25+Q25</f>
        <v>2</v>
      </c>
      <c r="S25" s="104"/>
      <c r="T25" s="104"/>
      <c r="U25" s="108">
        <f>R25</f>
        <v>2</v>
      </c>
      <c r="V25" s="24">
        <f>L6</f>
        <v>4</v>
      </c>
      <c r="W25" s="109">
        <f>U25+V25</f>
        <v>6</v>
      </c>
      <c r="X25" s="104"/>
      <c r="Y25" s="104"/>
      <c r="Z25" s="104"/>
      <c r="AA25" s="104"/>
      <c r="AB25" s="104"/>
      <c r="AC25" s="95"/>
      <c r="AD25" s="95"/>
      <c r="AE25" s="96"/>
      <c r="AF25" s="54"/>
      <c r="AG25" s="273" t="s">
        <v>24</v>
      </c>
      <c r="AH25" s="273"/>
      <c r="AI25" s="273"/>
      <c r="AJ25" s="273"/>
      <c r="AK25" s="273"/>
      <c r="AL25" s="6"/>
    </row>
    <row r="26" spans="2:38" ht="23.5" thickTop="1">
      <c r="B26" s="56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103"/>
      <c r="O26" s="104"/>
      <c r="P26" s="10"/>
      <c r="Q26" s="11" t="s">
        <v>3</v>
      </c>
      <c r="R26" s="92">
        <f>R27-R25</f>
        <v>3</v>
      </c>
      <c r="S26" s="104"/>
      <c r="T26" s="104"/>
      <c r="U26" s="10"/>
      <c r="V26" s="11" t="s">
        <v>5</v>
      </c>
      <c r="W26" s="92">
        <f>W27-W25</f>
        <v>3</v>
      </c>
      <c r="X26" s="104"/>
      <c r="Y26" s="104"/>
      <c r="Z26" s="104"/>
      <c r="AA26" s="104"/>
      <c r="AB26" s="104"/>
      <c r="AC26" s="95"/>
      <c r="AD26" s="95"/>
      <c r="AE26" s="96"/>
      <c r="AF26" s="54"/>
      <c r="AG26" s="287" t="s">
        <v>26</v>
      </c>
      <c r="AH26" s="288"/>
      <c r="AI26" s="288"/>
      <c r="AJ26" s="288"/>
      <c r="AK26" s="91">
        <f>AK10</f>
        <v>2</v>
      </c>
      <c r="AL26" s="7"/>
    </row>
    <row r="27" spans="2:38" ht="23.5" thickBot="1">
      <c r="B27" s="56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103"/>
      <c r="O27" s="110"/>
      <c r="P27" s="14">
        <f>R27-Q25</f>
        <v>3</v>
      </c>
      <c r="Q27" s="15">
        <v>2</v>
      </c>
      <c r="R27" s="98">
        <f>U27</f>
        <v>5</v>
      </c>
      <c r="S27" s="104"/>
      <c r="T27" s="104"/>
      <c r="U27" s="14">
        <f>W27-V25</f>
        <v>5</v>
      </c>
      <c r="V27" s="15">
        <v>2</v>
      </c>
      <c r="W27" s="98">
        <f>Z30</f>
        <v>9</v>
      </c>
      <c r="X27" s="104"/>
      <c r="Y27" s="104"/>
      <c r="Z27" s="104"/>
      <c r="AA27" s="104"/>
      <c r="AB27" s="104"/>
      <c r="AC27" s="95"/>
      <c r="AD27" s="95"/>
      <c r="AE27" s="96"/>
      <c r="AF27" s="54"/>
      <c r="AG27" s="289" t="s">
        <v>25</v>
      </c>
      <c r="AH27" s="290"/>
      <c r="AI27" s="290"/>
      <c r="AJ27" s="290"/>
      <c r="AK27" s="92">
        <v>2</v>
      </c>
      <c r="AL27" s="7"/>
    </row>
    <row r="28" spans="2:38" ht="24" thickTop="1" thickBot="1">
      <c r="B28" s="56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103"/>
      <c r="O28" s="104"/>
      <c r="P28" s="95"/>
      <c r="Q28" s="95"/>
      <c r="R28" s="95"/>
      <c r="S28" s="104"/>
      <c r="T28" s="104"/>
      <c r="U28" s="104"/>
      <c r="V28" s="104"/>
      <c r="W28" s="104"/>
      <c r="X28" s="104"/>
      <c r="Y28" s="104"/>
      <c r="Z28" s="111">
        <f>MAX(W25,W31)</f>
        <v>9</v>
      </c>
      <c r="AA28" s="106">
        <f>L8</f>
        <v>3</v>
      </c>
      <c r="AB28" s="112">
        <f>Z28+AA28</f>
        <v>12</v>
      </c>
      <c r="AC28" s="95"/>
      <c r="AD28" s="95"/>
      <c r="AE28" s="96"/>
      <c r="AF28" s="54"/>
      <c r="AG28" s="291" t="s">
        <v>95</v>
      </c>
      <c r="AH28" s="292"/>
      <c r="AI28" s="292"/>
      <c r="AJ28" s="292"/>
      <c r="AK28" s="98">
        <f>AK21</f>
        <v>4800</v>
      </c>
      <c r="AL28" s="7"/>
    </row>
    <row r="29" spans="2:38" ht="23.5" thickTop="1">
      <c r="B29" s="56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103"/>
      <c r="O29" s="104"/>
      <c r="P29" s="95"/>
      <c r="Q29" s="95"/>
      <c r="R29" s="95"/>
      <c r="S29" s="104"/>
      <c r="T29" s="104"/>
      <c r="U29" s="104"/>
      <c r="V29" s="104"/>
      <c r="W29" s="104"/>
      <c r="X29" s="104"/>
      <c r="Y29" s="104"/>
      <c r="Z29" s="10"/>
      <c r="AA29" s="11" t="s">
        <v>44</v>
      </c>
      <c r="AB29" s="92">
        <f>AB30-AB28</f>
        <v>0</v>
      </c>
      <c r="AC29" s="95"/>
      <c r="AD29" s="95"/>
      <c r="AE29" s="96"/>
      <c r="AF29" s="54"/>
      <c r="AG29" s="54"/>
      <c r="AH29" s="54"/>
      <c r="AI29" s="54"/>
      <c r="AJ29" s="54"/>
      <c r="AK29" s="55"/>
    </row>
    <row r="30" spans="2:38" ht="23.5" thickBot="1">
      <c r="B30" s="56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103"/>
      <c r="O30" s="104"/>
      <c r="P30" s="95"/>
      <c r="Q30" s="95"/>
      <c r="R30" s="95"/>
      <c r="S30" s="104"/>
      <c r="T30" s="104"/>
      <c r="U30" s="104"/>
      <c r="V30" s="104"/>
      <c r="W30" s="104"/>
      <c r="X30" s="104"/>
      <c r="Y30" s="104"/>
      <c r="Z30" s="113">
        <f>AB30-AA28</f>
        <v>9</v>
      </c>
      <c r="AA30" s="15">
        <v>2</v>
      </c>
      <c r="AB30" s="98">
        <f>AB28</f>
        <v>12</v>
      </c>
      <c r="AC30" s="95"/>
      <c r="AD30" s="95"/>
      <c r="AE30" s="96"/>
      <c r="AF30" s="54"/>
      <c r="AG30" s="54"/>
      <c r="AH30" s="54"/>
      <c r="AI30" s="54"/>
      <c r="AJ30" s="54"/>
      <c r="AK30" s="55"/>
    </row>
    <row r="31" spans="2:38" ht="23.5" thickTop="1">
      <c r="B31" s="56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103"/>
      <c r="O31" s="104"/>
      <c r="P31" s="105">
        <v>0</v>
      </c>
      <c r="Q31" s="106">
        <f>L5</f>
        <v>3</v>
      </c>
      <c r="R31" s="107">
        <f>P31+Q31</f>
        <v>3</v>
      </c>
      <c r="S31" s="104"/>
      <c r="T31" s="104"/>
      <c r="U31" s="111">
        <f>R31</f>
        <v>3</v>
      </c>
      <c r="V31" s="106">
        <f>L7</f>
        <v>6</v>
      </c>
      <c r="W31" s="107">
        <f>U31+V31</f>
        <v>9</v>
      </c>
      <c r="X31" s="104"/>
      <c r="Y31" s="104"/>
      <c r="Z31" s="104"/>
      <c r="AA31" s="104"/>
      <c r="AB31" s="104"/>
      <c r="AC31" s="95"/>
      <c r="AD31" s="95"/>
      <c r="AE31" s="96"/>
      <c r="AF31" s="54"/>
      <c r="AG31" s="54"/>
      <c r="AH31" s="54"/>
      <c r="AI31" s="54"/>
      <c r="AJ31" s="54"/>
      <c r="AK31" s="55"/>
    </row>
    <row r="32" spans="2:38" ht="23">
      <c r="B32" s="56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103"/>
      <c r="O32" s="104"/>
      <c r="P32" s="10"/>
      <c r="Q32" s="11" t="s">
        <v>4</v>
      </c>
      <c r="R32" s="97">
        <f>R33-R31</f>
        <v>0</v>
      </c>
      <c r="S32" s="104"/>
      <c r="T32" s="104"/>
      <c r="U32" s="10"/>
      <c r="V32" s="11" t="s">
        <v>6</v>
      </c>
      <c r="W32" s="92">
        <f>W33-W31</f>
        <v>0</v>
      </c>
      <c r="X32" s="104"/>
      <c r="Y32" s="104"/>
      <c r="Z32" s="104"/>
      <c r="AA32" s="104"/>
      <c r="AB32" s="104"/>
      <c r="AC32" s="95"/>
      <c r="AD32" s="95"/>
      <c r="AE32" s="96"/>
      <c r="AF32" s="54"/>
      <c r="AG32" s="54"/>
      <c r="AH32" s="54"/>
      <c r="AI32" s="54"/>
      <c r="AJ32" s="54"/>
      <c r="AK32" s="55"/>
    </row>
    <row r="33" spans="2:37" ht="22" customHeight="1" thickBot="1"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69"/>
      <c r="O33" s="70"/>
      <c r="P33" s="14">
        <f>R33-Q31</f>
        <v>0</v>
      </c>
      <c r="Q33" s="15">
        <v>2</v>
      </c>
      <c r="R33" s="98">
        <f>U33</f>
        <v>3</v>
      </c>
      <c r="S33" s="114"/>
      <c r="T33" s="114"/>
      <c r="U33" s="14">
        <f>W33-V31</f>
        <v>3</v>
      </c>
      <c r="V33" s="15">
        <v>2</v>
      </c>
      <c r="W33" s="98">
        <f>Z30</f>
        <v>9</v>
      </c>
      <c r="X33" s="71"/>
      <c r="Y33" s="71"/>
      <c r="Z33" s="71"/>
      <c r="AA33" s="71"/>
      <c r="AB33" s="71"/>
      <c r="AC33" s="70"/>
      <c r="AD33" s="70"/>
      <c r="AE33" s="72"/>
      <c r="AF33" s="70"/>
      <c r="AG33" s="70"/>
      <c r="AH33" s="70"/>
      <c r="AI33" s="70"/>
      <c r="AJ33" s="70"/>
      <c r="AK33" s="72"/>
    </row>
    <row r="34" spans="2:37" ht="15.5" thickTop="1" thickBot="1">
      <c r="P34" s="2"/>
      <c r="Q34" s="2"/>
      <c r="R34" s="2"/>
      <c r="S34" s="9"/>
      <c r="T34" s="9"/>
      <c r="U34" s="2"/>
      <c r="V34" s="2"/>
      <c r="W34" s="2"/>
      <c r="X34" s="9"/>
      <c r="Y34" s="9"/>
      <c r="Z34" s="9"/>
      <c r="AA34" s="9"/>
      <c r="AB34" s="9"/>
    </row>
    <row r="35" spans="2:37" ht="51.5" customHeight="1" thickTop="1" thickBot="1">
      <c r="B35" s="308" t="s">
        <v>108</v>
      </c>
      <c r="C35" s="309"/>
      <c r="D35" s="309"/>
      <c r="E35" s="309"/>
      <c r="F35" s="309"/>
      <c r="G35" s="309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W35" s="309"/>
      <c r="X35" s="309"/>
      <c r="Y35" s="309"/>
      <c r="Z35" s="309"/>
      <c r="AA35" s="309"/>
      <c r="AB35" s="309"/>
      <c r="AC35" s="309"/>
      <c r="AD35" s="309"/>
      <c r="AE35" s="309"/>
      <c r="AF35" s="309"/>
      <c r="AG35" s="309"/>
      <c r="AH35" s="309"/>
      <c r="AI35" s="309"/>
      <c r="AJ35" s="309"/>
      <c r="AK35" s="310"/>
    </row>
    <row r="36" spans="2:37" ht="92" customHeight="1" thickTop="1" thickBot="1">
      <c r="B36" s="26" t="s">
        <v>1</v>
      </c>
      <c r="C36" s="27" t="s">
        <v>2</v>
      </c>
      <c r="D36" s="27" t="s">
        <v>11</v>
      </c>
      <c r="E36" s="28" t="s">
        <v>12</v>
      </c>
      <c r="F36" s="27" t="s">
        <v>69</v>
      </c>
      <c r="G36" s="27" t="s">
        <v>70</v>
      </c>
      <c r="H36" s="27" t="s">
        <v>71</v>
      </c>
      <c r="I36" s="27" t="s">
        <v>75</v>
      </c>
      <c r="J36" s="27" t="s">
        <v>13</v>
      </c>
      <c r="K36" s="27" t="s">
        <v>72</v>
      </c>
      <c r="L36" s="27" t="s">
        <v>14</v>
      </c>
      <c r="M36" s="122" t="s">
        <v>15</v>
      </c>
      <c r="N36" s="126">
        <v>1</v>
      </c>
      <c r="O36" s="73">
        <v>2</v>
      </c>
      <c r="P36" s="73">
        <v>3</v>
      </c>
      <c r="Q36" s="73">
        <v>4</v>
      </c>
      <c r="R36" s="73">
        <v>5</v>
      </c>
      <c r="S36" s="73">
        <v>6</v>
      </c>
      <c r="T36" s="73">
        <v>7</v>
      </c>
      <c r="U36" s="73">
        <v>8</v>
      </c>
      <c r="V36" s="73">
        <v>9</v>
      </c>
      <c r="W36" s="73">
        <v>10</v>
      </c>
      <c r="X36" s="73">
        <v>11</v>
      </c>
      <c r="Y36" s="73">
        <v>12</v>
      </c>
      <c r="Z36" s="73">
        <v>13</v>
      </c>
      <c r="AA36" s="73">
        <v>14</v>
      </c>
      <c r="AB36" s="73">
        <v>15</v>
      </c>
      <c r="AC36" s="73">
        <v>16</v>
      </c>
      <c r="AD36" s="73">
        <v>17</v>
      </c>
      <c r="AE36" s="73">
        <v>18</v>
      </c>
      <c r="AF36" s="54"/>
      <c r="AG36" s="54"/>
      <c r="AH36" s="54"/>
      <c r="AI36" s="54"/>
      <c r="AJ36" s="54"/>
      <c r="AK36" s="55"/>
    </row>
    <row r="37" spans="2:37" ht="26.5" customHeight="1" thickTop="1" thickBot="1">
      <c r="B37" s="21">
        <v>1</v>
      </c>
      <c r="C37" s="22" t="s">
        <v>3</v>
      </c>
      <c r="D37" s="22">
        <v>2</v>
      </c>
      <c r="E37" s="22">
        <v>2</v>
      </c>
      <c r="F37" s="22">
        <v>400</v>
      </c>
      <c r="G37" s="23" t="s">
        <v>96</v>
      </c>
      <c r="H37" s="23" t="s">
        <v>96</v>
      </c>
      <c r="I37" s="23" t="s">
        <v>96</v>
      </c>
      <c r="J37" s="23"/>
      <c r="K37" s="160" t="s">
        <v>96</v>
      </c>
      <c r="L37" s="23">
        <f>D37-J37</f>
        <v>2</v>
      </c>
      <c r="M37" s="123">
        <v>2</v>
      </c>
      <c r="N37" s="159"/>
      <c r="O37" s="76"/>
      <c r="P37" s="76"/>
      <c r="Q37" s="75">
        <v>2</v>
      </c>
      <c r="R37" s="75">
        <v>2</v>
      </c>
      <c r="S37" s="22"/>
      <c r="T37" s="22"/>
      <c r="U37" s="22"/>
      <c r="V37" s="22"/>
      <c r="W37" s="22"/>
      <c r="X37" s="22"/>
      <c r="Y37" s="22"/>
      <c r="Z37" s="22"/>
      <c r="AA37" s="77"/>
      <c r="AB37" s="78"/>
      <c r="AC37" s="78"/>
      <c r="AD37" s="78"/>
      <c r="AE37" s="79"/>
      <c r="AF37" s="54"/>
      <c r="AG37" s="54"/>
      <c r="AH37" s="54"/>
      <c r="AI37" s="54"/>
      <c r="AJ37" s="54"/>
      <c r="AK37" s="55"/>
    </row>
    <row r="38" spans="2:37" ht="24" thickTop="1" thickBot="1">
      <c r="B38" s="10">
        <v>2</v>
      </c>
      <c r="C38" s="11" t="s">
        <v>4</v>
      </c>
      <c r="D38" s="11">
        <v>3</v>
      </c>
      <c r="E38" s="11">
        <v>2</v>
      </c>
      <c r="F38" s="11">
        <v>600</v>
      </c>
      <c r="G38" s="11">
        <v>800</v>
      </c>
      <c r="H38" s="12">
        <f>(G38-F38)/(D38-E38)</f>
        <v>200</v>
      </c>
      <c r="I38" s="12">
        <f>D38-E38</f>
        <v>1</v>
      </c>
      <c r="J38" s="17"/>
      <c r="K38" s="160">
        <f t="shared" ref="K38:K41" si="3">J38*H38</f>
        <v>0</v>
      </c>
      <c r="L38" s="23">
        <f t="shared" ref="L38:L41" si="4">D38-J38</f>
        <v>3</v>
      </c>
      <c r="M38" s="117">
        <v>3</v>
      </c>
      <c r="N38" s="128">
        <v>3</v>
      </c>
      <c r="O38" s="80">
        <v>3</v>
      </c>
      <c r="P38" s="80">
        <v>3</v>
      </c>
      <c r="Q38" s="81"/>
      <c r="R38" s="81"/>
      <c r="S38" s="81"/>
      <c r="T38" s="81"/>
      <c r="U38" s="81"/>
      <c r="V38" s="11"/>
      <c r="W38" s="11"/>
      <c r="X38" s="11"/>
      <c r="Y38" s="11"/>
      <c r="Z38" s="11"/>
      <c r="AA38" s="82"/>
      <c r="AB38" s="82"/>
      <c r="AC38" s="82"/>
      <c r="AD38" s="82"/>
      <c r="AE38" s="83"/>
      <c r="AF38" s="54"/>
      <c r="AG38" s="273" t="s">
        <v>42</v>
      </c>
      <c r="AH38" s="273"/>
      <c r="AI38" s="273"/>
      <c r="AJ38" s="273"/>
      <c r="AK38" s="273"/>
    </row>
    <row r="39" spans="2:37" ht="23.5" thickTop="1">
      <c r="B39" s="10">
        <v>3</v>
      </c>
      <c r="C39" s="11" t="s">
        <v>5</v>
      </c>
      <c r="D39" s="11">
        <v>4</v>
      </c>
      <c r="E39" s="11">
        <v>3</v>
      </c>
      <c r="F39" s="11">
        <v>600</v>
      </c>
      <c r="G39" s="11">
        <v>700</v>
      </c>
      <c r="H39" s="12">
        <f>(G39-F39)/(D39-E39)</f>
        <v>100</v>
      </c>
      <c r="I39" s="12">
        <f t="shared" ref="I39:I41" si="5">D39-E39</f>
        <v>1</v>
      </c>
      <c r="J39" s="17"/>
      <c r="K39" s="160">
        <f t="shared" si="3"/>
        <v>0</v>
      </c>
      <c r="L39" s="23">
        <f t="shared" si="4"/>
        <v>4</v>
      </c>
      <c r="M39" s="117">
        <v>2</v>
      </c>
      <c r="N39" s="10"/>
      <c r="O39" s="11"/>
      <c r="P39" s="81"/>
      <c r="Q39" s="81"/>
      <c r="R39" s="81"/>
      <c r="S39" s="80">
        <v>2</v>
      </c>
      <c r="T39" s="80">
        <v>2</v>
      </c>
      <c r="U39" s="80">
        <v>2</v>
      </c>
      <c r="V39" s="80">
        <v>2</v>
      </c>
      <c r="W39" s="11"/>
      <c r="X39" s="11"/>
      <c r="Y39" s="11"/>
      <c r="Z39" s="11"/>
      <c r="AA39" s="84"/>
      <c r="AB39" s="82"/>
      <c r="AC39" s="82"/>
      <c r="AD39" s="82"/>
      <c r="AE39" s="85"/>
      <c r="AF39" s="54"/>
      <c r="AG39" s="287" t="s">
        <v>93</v>
      </c>
      <c r="AH39" s="288"/>
      <c r="AI39" s="288"/>
      <c r="AJ39" s="288"/>
      <c r="AK39" s="91">
        <v>100</v>
      </c>
    </row>
    <row r="40" spans="2:37" ht="23">
      <c r="B40" s="10">
        <v>4</v>
      </c>
      <c r="C40" s="13" t="s">
        <v>6</v>
      </c>
      <c r="D40" s="13">
        <v>6</v>
      </c>
      <c r="E40" s="13">
        <v>2</v>
      </c>
      <c r="F40" s="13">
        <v>700</v>
      </c>
      <c r="G40" s="13">
        <v>1000</v>
      </c>
      <c r="H40" s="12">
        <f t="shared" ref="H40:H41" si="6">(G40-F40)/(D40-E40)</f>
        <v>75</v>
      </c>
      <c r="I40" s="12">
        <f t="shared" si="5"/>
        <v>4</v>
      </c>
      <c r="J40" s="17"/>
      <c r="K40" s="160">
        <f t="shared" si="3"/>
        <v>0</v>
      </c>
      <c r="L40" s="23">
        <f t="shared" si="4"/>
        <v>6</v>
      </c>
      <c r="M40" s="124">
        <v>1</v>
      </c>
      <c r="N40" s="10"/>
      <c r="O40" s="11"/>
      <c r="P40" s="11"/>
      <c r="Q40" s="80">
        <v>1</v>
      </c>
      <c r="R40" s="80">
        <v>1</v>
      </c>
      <c r="S40" s="80">
        <v>1</v>
      </c>
      <c r="T40" s="80">
        <v>1</v>
      </c>
      <c r="U40" s="80">
        <v>1</v>
      </c>
      <c r="V40" s="80">
        <v>1</v>
      </c>
      <c r="W40" s="11"/>
      <c r="X40" s="11"/>
      <c r="Y40" s="11"/>
      <c r="Z40" s="11"/>
      <c r="AA40" s="84"/>
      <c r="AB40" s="82"/>
      <c r="AC40" s="82"/>
      <c r="AD40" s="82"/>
      <c r="AE40" s="85"/>
      <c r="AF40" s="54"/>
      <c r="AG40" s="289" t="s">
        <v>94</v>
      </c>
      <c r="AH40" s="290"/>
      <c r="AI40" s="290"/>
      <c r="AJ40" s="290"/>
      <c r="AK40" s="92">
        <v>400</v>
      </c>
    </row>
    <row r="41" spans="2:37" ht="23.5" thickBot="1">
      <c r="B41" s="14">
        <v>5</v>
      </c>
      <c r="C41" s="15" t="s">
        <v>44</v>
      </c>
      <c r="D41" s="15">
        <v>3</v>
      </c>
      <c r="E41" s="15">
        <v>2</v>
      </c>
      <c r="F41" s="15">
        <v>500</v>
      </c>
      <c r="G41" s="15">
        <v>600</v>
      </c>
      <c r="H41" s="16">
        <f t="shared" si="6"/>
        <v>100</v>
      </c>
      <c r="I41" s="16">
        <f t="shared" si="5"/>
        <v>1</v>
      </c>
      <c r="J41" s="19"/>
      <c r="K41" s="164">
        <f t="shared" si="3"/>
        <v>0</v>
      </c>
      <c r="L41" s="138">
        <f t="shared" si="4"/>
        <v>3</v>
      </c>
      <c r="M41" s="125">
        <v>3</v>
      </c>
      <c r="N41" s="14"/>
      <c r="O41" s="15"/>
      <c r="P41" s="15"/>
      <c r="Q41" s="15"/>
      <c r="R41" s="15"/>
      <c r="S41" s="15"/>
      <c r="T41" s="15"/>
      <c r="U41" s="15"/>
      <c r="V41" s="86"/>
      <c r="W41" s="87">
        <v>3</v>
      </c>
      <c r="X41" s="87">
        <v>3</v>
      </c>
      <c r="Y41" s="87">
        <v>3</v>
      </c>
      <c r="Z41" s="86"/>
      <c r="AA41" s="88"/>
      <c r="AB41" s="89"/>
      <c r="AC41" s="89"/>
      <c r="AD41" s="89"/>
      <c r="AE41" s="90"/>
      <c r="AF41" s="54"/>
      <c r="AG41" s="289" t="s">
        <v>17</v>
      </c>
      <c r="AH41" s="290"/>
      <c r="AI41" s="290"/>
      <c r="AJ41" s="290"/>
      <c r="AK41" s="92">
        <v>3</v>
      </c>
    </row>
    <row r="42" spans="2:37" ht="24" thickTop="1" thickBot="1">
      <c r="B42" s="56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289" t="s">
        <v>8</v>
      </c>
      <c r="AH42" s="290"/>
      <c r="AI42" s="290"/>
      <c r="AJ42" s="290"/>
      <c r="AK42" s="93">
        <v>10</v>
      </c>
    </row>
    <row r="43" spans="2:37" ht="23.5" thickTop="1">
      <c r="B43" s="56"/>
      <c r="C43" s="57"/>
      <c r="D43" s="57"/>
      <c r="E43" s="57"/>
      <c r="F43" s="57"/>
      <c r="G43" s="57"/>
      <c r="H43" s="57"/>
      <c r="I43" s="58"/>
      <c r="J43" s="58"/>
      <c r="K43" s="58"/>
      <c r="L43" s="58"/>
      <c r="M43" s="58"/>
      <c r="N43" s="82">
        <f>SUM(N37:N41)</f>
        <v>3</v>
      </c>
      <c r="O43" s="82">
        <f t="shared" ref="O43:Y43" si="7">SUM(O37:O41)</f>
        <v>3</v>
      </c>
      <c r="P43" s="82">
        <f t="shared" si="7"/>
        <v>3</v>
      </c>
      <c r="Q43" s="82">
        <f t="shared" si="7"/>
        <v>3</v>
      </c>
      <c r="R43" s="82">
        <f t="shared" si="7"/>
        <v>3</v>
      </c>
      <c r="S43" s="82">
        <f t="shared" si="7"/>
        <v>3</v>
      </c>
      <c r="T43" s="82">
        <f t="shared" si="7"/>
        <v>3</v>
      </c>
      <c r="U43" s="82">
        <f t="shared" si="7"/>
        <v>3</v>
      </c>
      <c r="V43" s="82">
        <f t="shared" si="7"/>
        <v>3</v>
      </c>
      <c r="W43" s="82">
        <f t="shared" si="7"/>
        <v>3</v>
      </c>
      <c r="X43" s="82">
        <f t="shared" si="7"/>
        <v>3</v>
      </c>
      <c r="Y43" s="82">
        <f t="shared" si="7"/>
        <v>3</v>
      </c>
      <c r="Z43" s="115"/>
      <c r="AA43" s="115"/>
      <c r="AB43" s="115"/>
      <c r="AC43" s="115"/>
      <c r="AD43" s="115"/>
      <c r="AE43" s="116"/>
      <c r="AF43" s="54"/>
      <c r="AG43" s="289" t="s">
        <v>18</v>
      </c>
      <c r="AH43" s="290"/>
      <c r="AI43" s="290"/>
      <c r="AJ43" s="290"/>
      <c r="AK43" s="92">
        <f>AB61-AK42</f>
        <v>2</v>
      </c>
    </row>
    <row r="44" spans="2:37" ht="23.5" thickBot="1">
      <c r="B44" s="56"/>
      <c r="C44" s="59"/>
      <c r="D44" s="59"/>
      <c r="E44" s="59"/>
      <c r="F44" s="60"/>
      <c r="G44" s="59"/>
      <c r="H44" s="54"/>
      <c r="I44" s="61"/>
      <c r="J44" s="61"/>
      <c r="K44" s="61"/>
      <c r="L44" s="61"/>
      <c r="M44" s="61"/>
      <c r="N44" s="299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1"/>
      <c r="AF44" s="54"/>
      <c r="AG44" s="291" t="s">
        <v>48</v>
      </c>
      <c r="AH44" s="292"/>
      <c r="AI44" s="292"/>
      <c r="AJ44" s="292"/>
      <c r="AK44" s="94">
        <v>0.3</v>
      </c>
    </row>
    <row r="45" spans="2:37" ht="23.5" thickTop="1">
      <c r="B45" s="56"/>
      <c r="C45" s="59"/>
      <c r="D45" s="59"/>
      <c r="E45" s="59"/>
      <c r="F45" s="63"/>
      <c r="G45" s="59"/>
      <c r="H45" s="54"/>
      <c r="I45" s="61"/>
      <c r="J45" s="61"/>
      <c r="K45" s="61"/>
      <c r="L45" s="61"/>
      <c r="M45" s="61"/>
      <c r="N45" s="299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1"/>
      <c r="AF45" s="54"/>
      <c r="AG45" s="95"/>
      <c r="AH45" s="95"/>
      <c r="AI45" s="95"/>
      <c r="AJ45" s="95"/>
      <c r="AK45" s="96"/>
    </row>
    <row r="46" spans="2:37" ht="23">
      <c r="B46" s="56"/>
      <c r="C46" s="59"/>
      <c r="D46" s="59"/>
      <c r="E46" s="59"/>
      <c r="F46" s="60"/>
      <c r="G46" s="54"/>
      <c r="H46" s="54"/>
      <c r="I46" s="61"/>
      <c r="J46" s="61"/>
      <c r="K46" s="61"/>
      <c r="L46" s="61"/>
      <c r="M46" s="61"/>
      <c r="N46" s="299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1"/>
      <c r="AF46" s="54"/>
      <c r="AG46" s="95"/>
      <c r="AH46" s="95"/>
      <c r="AI46" s="95"/>
      <c r="AJ46" s="95"/>
      <c r="AK46" s="96"/>
    </row>
    <row r="47" spans="2:37" ht="23.5" thickBot="1">
      <c r="B47" s="56"/>
      <c r="C47" s="59"/>
      <c r="D47" s="59"/>
      <c r="E47" s="59"/>
      <c r="F47" s="60"/>
      <c r="G47" s="54"/>
      <c r="H47" s="54"/>
      <c r="I47" s="61"/>
      <c r="J47" s="61"/>
      <c r="K47" s="61"/>
      <c r="L47" s="61"/>
      <c r="M47" s="61"/>
      <c r="N47" s="299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1"/>
      <c r="AF47" s="54"/>
      <c r="AG47" s="95"/>
      <c r="AH47" s="95"/>
      <c r="AI47" s="95"/>
      <c r="AJ47" s="95"/>
      <c r="AK47" s="96"/>
    </row>
    <row r="48" spans="2:37" ht="23.5" thickTop="1" thickBot="1">
      <c r="B48" s="56"/>
      <c r="C48" s="59"/>
      <c r="D48" s="59"/>
      <c r="E48" s="59"/>
      <c r="F48" s="60"/>
      <c r="G48" s="54"/>
      <c r="H48" s="54"/>
      <c r="I48" s="61"/>
      <c r="J48" s="61"/>
      <c r="K48" s="61"/>
      <c r="L48" s="61"/>
      <c r="M48" s="61"/>
      <c r="N48" s="299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1"/>
      <c r="AF48" s="54"/>
      <c r="AG48" s="273" t="s">
        <v>43</v>
      </c>
      <c r="AH48" s="273"/>
      <c r="AI48" s="273"/>
      <c r="AJ48" s="273"/>
      <c r="AK48" s="273"/>
    </row>
    <row r="49" spans="2:38" ht="23.5" thickTop="1">
      <c r="B49" s="56"/>
      <c r="C49" s="59"/>
      <c r="D49" s="59"/>
      <c r="E49" s="59"/>
      <c r="F49" s="60"/>
      <c r="G49" s="54"/>
      <c r="H49" s="54"/>
      <c r="I49" s="61"/>
      <c r="J49" s="61"/>
      <c r="K49" s="61"/>
      <c r="L49" s="61"/>
      <c r="M49" s="61"/>
      <c r="N49" s="299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1"/>
      <c r="AF49" s="54"/>
      <c r="AG49" s="305" t="s">
        <v>19</v>
      </c>
      <c r="AH49" s="306"/>
      <c r="AI49" s="306"/>
      <c r="AJ49" s="307"/>
      <c r="AK49" s="91">
        <f>SUM(F37:F41)</f>
        <v>2800</v>
      </c>
    </row>
    <row r="50" spans="2:38" ht="23">
      <c r="B50" s="56"/>
      <c r="C50" s="54"/>
      <c r="D50" s="65"/>
      <c r="E50" s="65"/>
      <c r="F50" s="65"/>
      <c r="G50" s="54"/>
      <c r="H50" s="54"/>
      <c r="I50" s="54"/>
      <c r="J50" s="54"/>
      <c r="K50" s="54"/>
      <c r="L50" s="54"/>
      <c r="M50" s="54"/>
      <c r="N50" s="299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1"/>
      <c r="AF50" s="54"/>
      <c r="AG50" s="293" t="s">
        <v>20</v>
      </c>
      <c r="AH50" s="294"/>
      <c r="AI50" s="294"/>
      <c r="AJ50" s="295"/>
      <c r="AK50" s="97">
        <f>SUM(K37:K41)</f>
        <v>0</v>
      </c>
    </row>
    <row r="51" spans="2:38" ht="23">
      <c r="B51" s="56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299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1"/>
      <c r="AF51" s="54"/>
      <c r="AG51" s="293" t="s">
        <v>21</v>
      </c>
      <c r="AH51" s="294"/>
      <c r="AI51" s="294"/>
      <c r="AJ51" s="295"/>
      <c r="AK51" s="92">
        <f>AB61*AK39</f>
        <v>1200</v>
      </c>
    </row>
    <row r="52" spans="2:38" ht="23">
      <c r="B52" s="56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299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1"/>
      <c r="AF52" s="54"/>
      <c r="AG52" s="293" t="s">
        <v>22</v>
      </c>
      <c r="AH52" s="294"/>
      <c r="AI52" s="294"/>
      <c r="AJ52" s="295"/>
      <c r="AK52" s="93">
        <f>AK43*AK40</f>
        <v>800</v>
      </c>
    </row>
    <row r="53" spans="2:38" ht="23">
      <c r="B53" s="56"/>
      <c r="C53" s="54"/>
      <c r="D53" s="58"/>
      <c r="E53" s="58"/>
      <c r="F53" s="58"/>
      <c r="G53" s="58"/>
      <c r="H53" s="58"/>
      <c r="I53" s="58"/>
      <c r="J53" s="66"/>
      <c r="K53" s="66"/>
      <c r="L53" s="66"/>
      <c r="M53" s="66"/>
      <c r="N53" s="299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1"/>
      <c r="AF53" s="54"/>
      <c r="AG53" s="293" t="s">
        <v>23</v>
      </c>
      <c r="AH53" s="294"/>
      <c r="AI53" s="294"/>
      <c r="AJ53" s="295"/>
      <c r="AK53" s="92">
        <v>0</v>
      </c>
    </row>
    <row r="54" spans="2:38" ht="23.5" thickBot="1">
      <c r="B54" s="56"/>
      <c r="C54" s="54"/>
      <c r="D54" s="61"/>
      <c r="E54" s="61"/>
      <c r="F54" s="61"/>
      <c r="G54" s="61"/>
      <c r="H54" s="61"/>
      <c r="I54" s="62"/>
      <c r="J54" s="57"/>
      <c r="K54" s="57"/>
      <c r="L54" s="54"/>
      <c r="M54" s="54"/>
      <c r="N54" s="302"/>
      <c r="O54" s="303"/>
      <c r="P54" s="303"/>
      <c r="Q54" s="303"/>
      <c r="R54" s="303"/>
      <c r="S54" s="303"/>
      <c r="T54" s="303"/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4"/>
      <c r="AF54" s="54"/>
      <c r="AG54" s="296" t="s">
        <v>0</v>
      </c>
      <c r="AH54" s="297"/>
      <c r="AI54" s="297"/>
      <c r="AJ54" s="298"/>
      <c r="AK54" s="94">
        <f>SUM(AK49:AK53)</f>
        <v>4800</v>
      </c>
    </row>
    <row r="55" spans="2:38" ht="23.5" thickTop="1">
      <c r="B55" s="56"/>
      <c r="C55" s="54"/>
      <c r="D55" s="61"/>
      <c r="E55" s="61"/>
      <c r="F55" s="61"/>
      <c r="G55" s="61"/>
      <c r="H55" s="61"/>
      <c r="I55" s="62"/>
      <c r="J55" s="57"/>
      <c r="K55" s="57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95"/>
      <c r="AH55" s="95"/>
      <c r="AI55" s="95"/>
      <c r="AJ55" s="95"/>
      <c r="AK55" s="96"/>
    </row>
    <row r="56" spans="2:38" ht="23.5" thickBot="1">
      <c r="B56" s="56"/>
      <c r="C56" s="54"/>
      <c r="D56" s="61"/>
      <c r="E56" s="61"/>
      <c r="F56" s="61"/>
      <c r="G56" s="61"/>
      <c r="H56" s="61"/>
      <c r="I56" s="62"/>
      <c r="J56" s="57"/>
      <c r="K56" s="57"/>
      <c r="L56" s="54"/>
      <c r="M56" s="54"/>
      <c r="N56" s="67"/>
      <c r="O56" s="67"/>
      <c r="P56" s="67"/>
      <c r="Q56" s="271"/>
      <c r="R56" s="271"/>
      <c r="S56" s="271"/>
      <c r="T56" s="271"/>
      <c r="U56" s="271"/>
      <c r="V56" s="271"/>
      <c r="W56" s="271"/>
      <c r="X56" s="67"/>
      <c r="Y56" s="67"/>
      <c r="Z56" s="67"/>
      <c r="AA56" s="54"/>
      <c r="AB56" s="54"/>
      <c r="AC56" s="54"/>
      <c r="AD56" s="54"/>
      <c r="AE56" s="54"/>
      <c r="AF56" s="54"/>
      <c r="AG56" s="95"/>
      <c r="AH56" s="95"/>
      <c r="AI56" s="95"/>
      <c r="AJ56" s="95"/>
      <c r="AK56" s="96"/>
    </row>
    <row r="57" spans="2:38" ht="24" thickTop="1" thickBot="1">
      <c r="B57" s="56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99"/>
      <c r="O57" s="100"/>
      <c r="P57" s="101"/>
      <c r="Q57" s="101"/>
      <c r="R57" s="101"/>
      <c r="S57" s="272" t="s">
        <v>16</v>
      </c>
      <c r="T57" s="272"/>
      <c r="U57" s="272"/>
      <c r="V57" s="272"/>
      <c r="W57" s="272"/>
      <c r="X57" s="272"/>
      <c r="Y57" s="272"/>
      <c r="Z57" s="101"/>
      <c r="AA57" s="101"/>
      <c r="AB57" s="101"/>
      <c r="AC57" s="101"/>
      <c r="AD57" s="101"/>
      <c r="AE57" s="102"/>
      <c r="AF57" s="54"/>
      <c r="AG57" s="95"/>
      <c r="AH57" s="95"/>
      <c r="AI57" s="95"/>
      <c r="AJ57" s="95"/>
      <c r="AK57" s="96"/>
    </row>
    <row r="58" spans="2:38" ht="24" thickTop="1" thickBot="1">
      <c r="B58" s="56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103"/>
      <c r="O58" s="104"/>
      <c r="P58" s="111">
        <f>R64</f>
        <v>3</v>
      </c>
      <c r="Q58" s="106">
        <f>L37</f>
        <v>2</v>
      </c>
      <c r="R58" s="107">
        <f>P58+Q58</f>
        <v>5</v>
      </c>
      <c r="S58" s="104"/>
      <c r="T58" s="104"/>
      <c r="U58" s="108">
        <f>R58</f>
        <v>5</v>
      </c>
      <c r="V58" s="24">
        <f>L39</f>
        <v>4</v>
      </c>
      <c r="W58" s="109">
        <f>U58+V58</f>
        <v>9</v>
      </c>
      <c r="X58" s="104"/>
      <c r="Y58" s="104"/>
      <c r="Z58" s="104"/>
      <c r="AA58" s="104"/>
      <c r="AB58" s="104"/>
      <c r="AC58" s="95"/>
      <c r="AD58" s="95"/>
      <c r="AE58" s="96"/>
      <c r="AF58" s="54"/>
      <c r="AG58" s="273" t="s">
        <v>24</v>
      </c>
      <c r="AH58" s="273"/>
      <c r="AI58" s="273"/>
      <c r="AJ58" s="273"/>
      <c r="AK58" s="273"/>
      <c r="AL58" s="6"/>
    </row>
    <row r="59" spans="2:38" ht="31" customHeight="1" thickTop="1">
      <c r="B59" s="56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103"/>
      <c r="O59" s="104"/>
      <c r="P59" s="10"/>
      <c r="Q59" s="11" t="s">
        <v>3</v>
      </c>
      <c r="R59" s="92">
        <f>R60-R58</f>
        <v>0</v>
      </c>
      <c r="S59" s="104"/>
      <c r="T59" s="104"/>
      <c r="U59" s="10"/>
      <c r="V59" s="11" t="s">
        <v>5</v>
      </c>
      <c r="W59" s="92">
        <f>W60-W58</f>
        <v>0</v>
      </c>
      <c r="X59" s="104"/>
      <c r="Y59" s="104"/>
      <c r="Z59" s="104"/>
      <c r="AA59" s="104"/>
      <c r="AB59" s="104"/>
      <c r="AC59" s="95"/>
      <c r="AD59" s="95"/>
      <c r="AE59" s="96"/>
      <c r="AF59" s="54"/>
      <c r="AG59" s="287" t="s">
        <v>26</v>
      </c>
      <c r="AH59" s="288"/>
      <c r="AI59" s="288"/>
      <c r="AJ59" s="288"/>
      <c r="AK59" s="91">
        <f>AK43</f>
        <v>2</v>
      </c>
      <c r="AL59" s="7"/>
    </row>
    <row r="60" spans="2:38" ht="23.5" thickBot="1">
      <c r="B60" s="56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103"/>
      <c r="O60" s="110"/>
      <c r="P60" s="14">
        <f>R60-Q58</f>
        <v>3</v>
      </c>
      <c r="Q60" s="15">
        <v>2</v>
      </c>
      <c r="R60" s="98">
        <f>U60</f>
        <v>5</v>
      </c>
      <c r="S60" s="104"/>
      <c r="T60" s="104"/>
      <c r="U60" s="14">
        <f>W60-V58</f>
        <v>5</v>
      </c>
      <c r="V60" s="15">
        <v>2</v>
      </c>
      <c r="W60" s="98">
        <f>Z63</f>
        <v>9</v>
      </c>
      <c r="X60" s="104"/>
      <c r="Y60" s="104"/>
      <c r="Z60" s="104"/>
      <c r="AA60" s="104"/>
      <c r="AB60" s="104"/>
      <c r="AC60" s="95"/>
      <c r="AD60" s="95"/>
      <c r="AE60" s="96"/>
      <c r="AF60" s="54"/>
      <c r="AG60" s="289" t="s">
        <v>25</v>
      </c>
      <c r="AH60" s="290"/>
      <c r="AI60" s="290"/>
      <c r="AJ60" s="290"/>
      <c r="AK60" s="92">
        <v>2</v>
      </c>
      <c r="AL60" s="7"/>
    </row>
    <row r="61" spans="2:38" ht="24" thickTop="1" thickBot="1">
      <c r="B61" s="56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103"/>
      <c r="O61" s="104"/>
      <c r="P61" s="95"/>
      <c r="Q61" s="95"/>
      <c r="R61" s="95"/>
      <c r="S61" s="104"/>
      <c r="T61" s="104"/>
      <c r="U61" s="104"/>
      <c r="V61" s="104"/>
      <c r="W61" s="104"/>
      <c r="X61" s="104"/>
      <c r="Y61" s="104"/>
      <c r="Z61" s="111">
        <f>MAX(W58,W64)</f>
        <v>9</v>
      </c>
      <c r="AA61" s="106">
        <f>L41</f>
        <v>3</v>
      </c>
      <c r="AB61" s="112">
        <f>Z61+AA61</f>
        <v>12</v>
      </c>
      <c r="AC61" s="95"/>
      <c r="AD61" s="95"/>
      <c r="AE61" s="96"/>
      <c r="AF61" s="54"/>
      <c r="AG61" s="291" t="s">
        <v>95</v>
      </c>
      <c r="AH61" s="292"/>
      <c r="AI61" s="292"/>
      <c r="AJ61" s="292"/>
      <c r="AK61" s="98">
        <f>AK54</f>
        <v>4800</v>
      </c>
      <c r="AL61" s="7"/>
    </row>
    <row r="62" spans="2:38" ht="23.5" thickTop="1">
      <c r="B62" s="56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103"/>
      <c r="O62" s="104"/>
      <c r="P62" s="95"/>
      <c r="Q62" s="95"/>
      <c r="R62" s="95"/>
      <c r="S62" s="104"/>
      <c r="T62" s="104"/>
      <c r="U62" s="104"/>
      <c r="V62" s="104"/>
      <c r="W62" s="104"/>
      <c r="X62" s="104"/>
      <c r="Y62" s="104"/>
      <c r="Z62" s="10"/>
      <c r="AA62" s="11" t="s">
        <v>44</v>
      </c>
      <c r="AB62" s="92">
        <f>AB63-AB61</f>
        <v>0</v>
      </c>
      <c r="AC62" s="95"/>
      <c r="AD62" s="95"/>
      <c r="AE62" s="96"/>
      <c r="AF62" s="54"/>
      <c r="AG62" s="54"/>
      <c r="AH62" s="54"/>
      <c r="AI62" s="54"/>
      <c r="AJ62" s="54"/>
      <c r="AK62" s="55"/>
    </row>
    <row r="63" spans="2:38" ht="23.5" thickBot="1">
      <c r="B63" s="56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103"/>
      <c r="O63" s="104"/>
      <c r="P63" s="95"/>
      <c r="Q63" s="95"/>
      <c r="R63" s="95"/>
      <c r="S63" s="104"/>
      <c r="T63" s="104"/>
      <c r="U63" s="104"/>
      <c r="V63" s="104"/>
      <c r="W63" s="104"/>
      <c r="X63" s="104"/>
      <c r="Y63" s="104"/>
      <c r="Z63" s="113">
        <f>AB63-AA61</f>
        <v>9</v>
      </c>
      <c r="AA63" s="15">
        <v>2</v>
      </c>
      <c r="AB63" s="98">
        <f>AB61</f>
        <v>12</v>
      </c>
      <c r="AC63" s="95"/>
      <c r="AD63" s="95"/>
      <c r="AE63" s="96"/>
      <c r="AF63" s="54"/>
      <c r="AG63" s="54"/>
      <c r="AH63" s="54"/>
      <c r="AI63" s="54"/>
      <c r="AJ63" s="54"/>
      <c r="AK63" s="55"/>
    </row>
    <row r="64" spans="2:38" ht="23.5" thickTop="1">
      <c r="B64" s="56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103"/>
      <c r="O64" s="104"/>
      <c r="P64" s="105">
        <v>0</v>
      </c>
      <c r="Q64" s="106">
        <f>L38</f>
        <v>3</v>
      </c>
      <c r="R64" s="107">
        <f>P64+Q64</f>
        <v>3</v>
      </c>
      <c r="S64" s="104"/>
      <c r="T64" s="104"/>
      <c r="U64" s="111">
        <f>R64</f>
        <v>3</v>
      </c>
      <c r="V64" s="106">
        <f>L40</f>
        <v>6</v>
      </c>
      <c r="W64" s="107">
        <f>U64+V64</f>
        <v>9</v>
      </c>
      <c r="X64" s="104"/>
      <c r="Y64" s="104"/>
      <c r="Z64" s="104"/>
      <c r="AA64" s="104"/>
      <c r="AB64" s="104"/>
      <c r="AC64" s="95"/>
      <c r="AD64" s="95"/>
      <c r="AE64" s="96"/>
      <c r="AF64" s="54"/>
      <c r="AG64" s="54"/>
      <c r="AH64" s="54"/>
      <c r="AI64" s="54"/>
      <c r="AJ64" s="54"/>
      <c r="AK64" s="55"/>
    </row>
    <row r="65" spans="2:37" ht="23">
      <c r="B65" s="56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103"/>
      <c r="O65" s="104"/>
      <c r="P65" s="10"/>
      <c r="Q65" s="11" t="s">
        <v>4</v>
      </c>
      <c r="R65" s="97">
        <f>R66-R64</f>
        <v>0</v>
      </c>
      <c r="S65" s="104"/>
      <c r="T65" s="104"/>
      <c r="U65" s="10"/>
      <c r="V65" s="11" t="s">
        <v>6</v>
      </c>
      <c r="W65" s="92">
        <f>W66-W64</f>
        <v>0</v>
      </c>
      <c r="X65" s="104"/>
      <c r="Y65" s="104"/>
      <c r="Z65" s="104"/>
      <c r="AA65" s="104"/>
      <c r="AB65" s="104"/>
      <c r="AC65" s="95"/>
      <c r="AD65" s="95"/>
      <c r="AE65" s="96"/>
      <c r="AF65" s="54"/>
      <c r="AG65" s="54"/>
      <c r="AH65" s="54"/>
      <c r="AI65" s="54"/>
      <c r="AJ65" s="54"/>
      <c r="AK65" s="55"/>
    </row>
    <row r="66" spans="2:37" ht="22" customHeight="1" thickBot="1">
      <c r="B66" s="69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69"/>
      <c r="O66" s="70"/>
      <c r="P66" s="14">
        <f>R66-Q64</f>
        <v>0</v>
      </c>
      <c r="Q66" s="15">
        <v>2</v>
      </c>
      <c r="R66" s="98">
        <f>MIN(U66,R60)</f>
        <v>3</v>
      </c>
      <c r="S66" s="114"/>
      <c r="T66" s="114"/>
      <c r="U66" s="14">
        <f>W66-V64</f>
        <v>3</v>
      </c>
      <c r="V66" s="15">
        <v>2</v>
      </c>
      <c r="W66" s="98">
        <f>Z63</f>
        <v>9</v>
      </c>
      <c r="X66" s="71"/>
      <c r="Y66" s="71"/>
      <c r="Z66" s="71"/>
      <c r="AA66" s="71"/>
      <c r="AB66" s="71"/>
      <c r="AC66" s="70"/>
      <c r="AD66" s="70"/>
      <c r="AE66" s="72"/>
      <c r="AF66" s="70"/>
      <c r="AG66" s="70"/>
      <c r="AH66" s="70"/>
      <c r="AI66" s="70"/>
      <c r="AJ66" s="70"/>
      <c r="AK66" s="72"/>
    </row>
    <row r="67" spans="2:37" ht="15.5" thickTop="1" thickBot="1">
      <c r="P67" s="2"/>
      <c r="Q67" s="2"/>
      <c r="R67" s="2"/>
      <c r="S67" s="9"/>
      <c r="T67" s="9"/>
      <c r="U67" s="2"/>
      <c r="V67" s="2"/>
      <c r="W67" s="2"/>
      <c r="X67" s="9"/>
      <c r="Y67" s="9"/>
      <c r="Z67" s="9"/>
      <c r="AA67" s="9"/>
      <c r="AB67" s="9"/>
    </row>
    <row r="68" spans="2:37" ht="51.5" customHeight="1" thickTop="1" thickBot="1">
      <c r="B68" s="308" t="s">
        <v>110</v>
      </c>
      <c r="C68" s="309"/>
      <c r="D68" s="309"/>
      <c r="E68" s="309"/>
      <c r="F68" s="309"/>
      <c r="G68" s="309"/>
      <c r="H68" s="309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  <c r="T68" s="309"/>
      <c r="U68" s="309"/>
      <c r="V68" s="309"/>
      <c r="W68" s="309"/>
      <c r="X68" s="309"/>
      <c r="Y68" s="309"/>
      <c r="Z68" s="309"/>
      <c r="AA68" s="309"/>
      <c r="AB68" s="309"/>
      <c r="AC68" s="309"/>
      <c r="AD68" s="309"/>
      <c r="AE68" s="309"/>
      <c r="AF68" s="309"/>
      <c r="AG68" s="309"/>
      <c r="AH68" s="309"/>
      <c r="AI68" s="309"/>
      <c r="AJ68" s="309"/>
      <c r="AK68" s="310"/>
    </row>
    <row r="69" spans="2:37" ht="92" customHeight="1" thickTop="1" thickBot="1">
      <c r="B69" s="26" t="s">
        <v>1</v>
      </c>
      <c r="C69" s="27" t="s">
        <v>2</v>
      </c>
      <c r="D69" s="27" t="s">
        <v>11</v>
      </c>
      <c r="E69" s="28" t="s">
        <v>12</v>
      </c>
      <c r="F69" s="27" t="s">
        <v>69</v>
      </c>
      <c r="G69" s="27" t="s">
        <v>70</v>
      </c>
      <c r="H69" s="27" t="s">
        <v>71</v>
      </c>
      <c r="I69" s="27" t="s">
        <v>75</v>
      </c>
      <c r="J69" s="27" t="s">
        <v>13</v>
      </c>
      <c r="K69" s="27" t="s">
        <v>72</v>
      </c>
      <c r="L69" s="27" t="s">
        <v>14</v>
      </c>
      <c r="M69" s="122" t="s">
        <v>15</v>
      </c>
      <c r="N69" s="126">
        <v>1</v>
      </c>
      <c r="O69" s="73">
        <v>2</v>
      </c>
      <c r="P69" s="73">
        <v>3</v>
      </c>
      <c r="Q69" s="73">
        <v>4</v>
      </c>
      <c r="R69" s="73">
        <v>5</v>
      </c>
      <c r="S69" s="73">
        <v>6</v>
      </c>
      <c r="T69" s="73">
        <v>7</v>
      </c>
      <c r="U69" s="73">
        <v>8</v>
      </c>
      <c r="V69" s="73">
        <v>9</v>
      </c>
      <c r="W69" s="73">
        <v>10</v>
      </c>
      <c r="X69" s="73">
        <v>11</v>
      </c>
      <c r="Y69" s="73">
        <v>12</v>
      </c>
      <c r="Z69" s="73">
        <v>13</v>
      </c>
      <c r="AA69" s="73">
        <v>14</v>
      </c>
      <c r="AB69" s="73">
        <v>15</v>
      </c>
      <c r="AC69" s="73">
        <v>16</v>
      </c>
      <c r="AD69" s="73">
        <v>17</v>
      </c>
      <c r="AE69" s="73">
        <v>18</v>
      </c>
      <c r="AF69" s="54"/>
      <c r="AG69" s="54"/>
      <c r="AH69" s="54"/>
      <c r="AI69" s="54"/>
      <c r="AJ69" s="54"/>
      <c r="AK69" s="55"/>
    </row>
    <row r="70" spans="2:37" ht="26.5" customHeight="1" thickTop="1" thickBot="1">
      <c r="B70" s="21">
        <v>1</v>
      </c>
      <c r="C70" s="22" t="s">
        <v>3</v>
      </c>
      <c r="D70" s="22">
        <v>2</v>
      </c>
      <c r="E70" s="22">
        <v>2</v>
      </c>
      <c r="F70" s="22">
        <v>400</v>
      </c>
      <c r="G70" s="23" t="s">
        <v>96</v>
      </c>
      <c r="H70" s="23" t="s">
        <v>96</v>
      </c>
      <c r="I70" s="23" t="s">
        <v>96</v>
      </c>
      <c r="J70" s="23"/>
      <c r="K70" s="160" t="s">
        <v>96</v>
      </c>
      <c r="L70" s="23">
        <f>D70-J70</f>
        <v>2</v>
      </c>
      <c r="M70" s="123">
        <v>2</v>
      </c>
      <c r="N70" s="159"/>
      <c r="O70" s="76"/>
      <c r="P70" s="76"/>
      <c r="Q70" s="75">
        <v>2</v>
      </c>
      <c r="R70" s="75">
        <v>2</v>
      </c>
      <c r="S70" s="22"/>
      <c r="T70" s="22"/>
      <c r="U70" s="22"/>
      <c r="V70" s="22"/>
      <c r="W70" s="22"/>
      <c r="X70" s="22"/>
      <c r="Y70" s="22"/>
      <c r="Z70" s="22"/>
      <c r="AA70" s="77"/>
      <c r="AB70" s="78"/>
      <c r="AC70" s="78"/>
      <c r="AD70" s="78"/>
      <c r="AE70" s="79"/>
      <c r="AF70" s="54"/>
      <c r="AG70" s="54"/>
      <c r="AH70" s="54"/>
      <c r="AI70" s="54"/>
      <c r="AJ70" s="54"/>
      <c r="AK70" s="55"/>
    </row>
    <row r="71" spans="2:37" ht="24" thickTop="1" thickBot="1">
      <c r="B71" s="10">
        <v>2</v>
      </c>
      <c r="C71" s="11" t="s">
        <v>4</v>
      </c>
      <c r="D71" s="11">
        <v>3</v>
      </c>
      <c r="E71" s="11">
        <v>2</v>
      </c>
      <c r="F71" s="11">
        <v>600</v>
      </c>
      <c r="G71" s="11">
        <v>800</v>
      </c>
      <c r="H71" s="12">
        <f>(G71-F71)/(D71-E71)</f>
        <v>200</v>
      </c>
      <c r="I71" s="12">
        <f>D71-E71</f>
        <v>1</v>
      </c>
      <c r="J71" s="17"/>
      <c r="K71" s="160">
        <f t="shared" ref="K71:K74" si="8">J71*H71</f>
        <v>0</v>
      </c>
      <c r="L71" s="23">
        <f t="shared" ref="L71:L74" si="9">D71-J71</f>
        <v>3</v>
      </c>
      <c r="M71" s="117">
        <v>3</v>
      </c>
      <c r="N71" s="128">
        <v>3</v>
      </c>
      <c r="O71" s="80">
        <v>3</v>
      </c>
      <c r="P71" s="80">
        <v>3</v>
      </c>
      <c r="Q71" s="81"/>
      <c r="R71" s="81"/>
      <c r="S71" s="81"/>
      <c r="T71" s="81"/>
      <c r="U71" s="81"/>
      <c r="V71" s="11"/>
      <c r="W71" s="11"/>
      <c r="X71" s="11"/>
      <c r="Y71" s="11"/>
      <c r="Z71" s="11"/>
      <c r="AA71" s="82"/>
      <c r="AB71" s="82"/>
      <c r="AC71" s="82"/>
      <c r="AD71" s="82"/>
      <c r="AE71" s="83"/>
      <c r="AF71" s="54"/>
      <c r="AG71" s="273" t="s">
        <v>42</v>
      </c>
      <c r="AH71" s="273"/>
      <c r="AI71" s="273"/>
      <c r="AJ71" s="273"/>
      <c r="AK71" s="273"/>
    </row>
    <row r="72" spans="2:37" ht="23.5" thickTop="1">
      <c r="B72" s="10">
        <v>3</v>
      </c>
      <c r="C72" s="11" t="s">
        <v>5</v>
      </c>
      <c r="D72" s="11">
        <v>4</v>
      </c>
      <c r="E72" s="11">
        <v>3</v>
      </c>
      <c r="F72" s="11">
        <v>600</v>
      </c>
      <c r="G72" s="11">
        <v>700</v>
      </c>
      <c r="H72" s="12">
        <f>(G72-F72)/(D72-E72)</f>
        <v>100</v>
      </c>
      <c r="I72" s="12">
        <f t="shared" ref="I72:I74" si="10">D72-E72</f>
        <v>1</v>
      </c>
      <c r="J72" s="17"/>
      <c r="K72" s="160">
        <f t="shared" si="8"/>
        <v>0</v>
      </c>
      <c r="L72" s="23">
        <f t="shared" si="9"/>
        <v>4</v>
      </c>
      <c r="M72" s="117">
        <v>2</v>
      </c>
      <c r="N72" s="10"/>
      <c r="O72" s="11"/>
      <c r="P72" s="81"/>
      <c r="Q72" s="81"/>
      <c r="R72" s="81"/>
      <c r="S72" s="80">
        <v>2</v>
      </c>
      <c r="T72" s="80">
        <v>2</v>
      </c>
      <c r="U72" s="80">
        <v>2</v>
      </c>
      <c r="V72" s="80">
        <v>2</v>
      </c>
      <c r="W72" s="11"/>
      <c r="X72" s="11"/>
      <c r="Y72" s="11"/>
      <c r="Z72" s="11"/>
      <c r="AA72" s="84"/>
      <c r="AB72" s="82"/>
      <c r="AC72" s="82"/>
      <c r="AD72" s="82"/>
      <c r="AE72" s="85"/>
      <c r="AF72" s="54"/>
      <c r="AG72" s="287" t="s">
        <v>93</v>
      </c>
      <c r="AH72" s="288"/>
      <c r="AI72" s="288"/>
      <c r="AJ72" s="288"/>
      <c r="AK72" s="91">
        <v>100</v>
      </c>
    </row>
    <row r="73" spans="2:37" ht="23">
      <c r="B73" s="10">
        <v>4</v>
      </c>
      <c r="C73" s="13" t="s">
        <v>6</v>
      </c>
      <c r="D73" s="13">
        <v>6</v>
      </c>
      <c r="E73" s="13">
        <v>2</v>
      </c>
      <c r="F73" s="13">
        <v>700</v>
      </c>
      <c r="G73" s="13">
        <v>1000</v>
      </c>
      <c r="H73" s="12">
        <f t="shared" ref="H73:H74" si="11">(G73-F73)/(D73-E73)</f>
        <v>75</v>
      </c>
      <c r="I73" s="12">
        <f t="shared" si="10"/>
        <v>4</v>
      </c>
      <c r="J73" s="17"/>
      <c r="K73" s="160">
        <f t="shared" si="8"/>
        <v>0</v>
      </c>
      <c r="L73" s="23">
        <f t="shared" si="9"/>
        <v>6</v>
      </c>
      <c r="M73" s="124">
        <v>1</v>
      </c>
      <c r="N73" s="10"/>
      <c r="O73" s="11"/>
      <c r="P73" s="11"/>
      <c r="Q73" s="80">
        <v>1</v>
      </c>
      <c r="R73" s="80">
        <v>1</v>
      </c>
      <c r="S73" s="80">
        <v>1</v>
      </c>
      <c r="T73" s="80">
        <v>1</v>
      </c>
      <c r="U73" s="80">
        <v>1</v>
      </c>
      <c r="V73" s="80">
        <v>1</v>
      </c>
      <c r="W73" s="11"/>
      <c r="X73" s="11"/>
      <c r="Y73" s="11"/>
      <c r="Z73" s="11"/>
      <c r="AA73" s="84"/>
      <c r="AB73" s="82"/>
      <c r="AC73" s="82"/>
      <c r="AD73" s="82"/>
      <c r="AE73" s="85"/>
      <c r="AF73" s="54"/>
      <c r="AG73" s="289" t="s">
        <v>94</v>
      </c>
      <c r="AH73" s="290"/>
      <c r="AI73" s="290"/>
      <c r="AJ73" s="290"/>
      <c r="AK73" s="92">
        <v>400</v>
      </c>
    </row>
    <row r="74" spans="2:37" ht="23.5" thickBot="1">
      <c r="B74" s="14">
        <v>5</v>
      </c>
      <c r="C74" s="15" t="s">
        <v>44</v>
      </c>
      <c r="D74" s="15">
        <v>3</v>
      </c>
      <c r="E74" s="15">
        <v>2</v>
      </c>
      <c r="F74" s="15">
        <v>500</v>
      </c>
      <c r="G74" s="15">
        <v>600</v>
      </c>
      <c r="H74" s="16">
        <f t="shared" si="11"/>
        <v>100</v>
      </c>
      <c r="I74" s="16">
        <f t="shared" si="10"/>
        <v>1</v>
      </c>
      <c r="J74" s="19" t="s">
        <v>101</v>
      </c>
      <c r="K74" s="164">
        <f t="shared" si="8"/>
        <v>100</v>
      </c>
      <c r="L74" s="138">
        <f t="shared" si="9"/>
        <v>2</v>
      </c>
      <c r="M74" s="125">
        <v>3</v>
      </c>
      <c r="N74" s="14"/>
      <c r="O74" s="15"/>
      <c r="P74" s="15"/>
      <c r="Q74" s="15"/>
      <c r="R74" s="15"/>
      <c r="S74" s="15"/>
      <c r="T74" s="15"/>
      <c r="U74" s="15"/>
      <c r="V74" s="86"/>
      <c r="W74" s="87">
        <v>3</v>
      </c>
      <c r="X74" s="87">
        <v>3</v>
      </c>
      <c r="Y74" s="86"/>
      <c r="Z74" s="86"/>
      <c r="AA74" s="88"/>
      <c r="AB74" s="89"/>
      <c r="AC74" s="89"/>
      <c r="AD74" s="89"/>
      <c r="AE74" s="90"/>
      <c r="AF74" s="54"/>
      <c r="AG74" s="289" t="s">
        <v>17</v>
      </c>
      <c r="AH74" s="290"/>
      <c r="AI74" s="290"/>
      <c r="AJ74" s="290"/>
      <c r="AK74" s="92">
        <v>3</v>
      </c>
    </row>
    <row r="75" spans="2:37" ht="24" thickTop="1" thickBot="1">
      <c r="B75" s="56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289" t="s">
        <v>8</v>
      </c>
      <c r="AH75" s="290"/>
      <c r="AI75" s="290"/>
      <c r="AJ75" s="290"/>
      <c r="AK75" s="93">
        <v>10</v>
      </c>
    </row>
    <row r="76" spans="2:37" ht="23.5" thickTop="1">
      <c r="B76" s="56"/>
      <c r="C76" s="57"/>
      <c r="D76" s="57"/>
      <c r="E76" s="57"/>
      <c r="F76" s="57"/>
      <c r="G76" s="57"/>
      <c r="H76" s="57"/>
      <c r="I76" s="58"/>
      <c r="J76" s="58"/>
      <c r="K76" s="58"/>
      <c r="L76" s="58"/>
      <c r="M76" s="58"/>
      <c r="N76" s="82">
        <f>SUM(N70:N74)</f>
        <v>3</v>
      </c>
      <c r="O76" s="82">
        <f t="shared" ref="O76:X76" si="12">SUM(O70:O74)</f>
        <v>3</v>
      </c>
      <c r="P76" s="82">
        <f t="shared" si="12"/>
        <v>3</v>
      </c>
      <c r="Q76" s="82">
        <f t="shared" si="12"/>
        <v>3</v>
      </c>
      <c r="R76" s="82">
        <f t="shared" si="12"/>
        <v>3</v>
      </c>
      <c r="S76" s="82">
        <f t="shared" si="12"/>
        <v>3</v>
      </c>
      <c r="T76" s="82">
        <f t="shared" si="12"/>
        <v>3</v>
      </c>
      <c r="U76" s="82">
        <f t="shared" si="12"/>
        <v>3</v>
      </c>
      <c r="V76" s="82">
        <f t="shared" si="12"/>
        <v>3</v>
      </c>
      <c r="W76" s="82">
        <f t="shared" si="12"/>
        <v>3</v>
      </c>
      <c r="X76" s="82">
        <f t="shared" si="12"/>
        <v>3</v>
      </c>
      <c r="Y76" s="115"/>
      <c r="Z76" s="115"/>
      <c r="AA76" s="115"/>
      <c r="AB76" s="115"/>
      <c r="AC76" s="115"/>
      <c r="AD76" s="115"/>
      <c r="AE76" s="116"/>
      <c r="AF76" s="54"/>
      <c r="AG76" s="289" t="s">
        <v>18</v>
      </c>
      <c r="AH76" s="290"/>
      <c r="AI76" s="290"/>
      <c r="AJ76" s="290"/>
      <c r="AK76" s="92">
        <f>AB94-AK75</f>
        <v>1</v>
      </c>
    </row>
    <row r="77" spans="2:37" ht="23.5" thickBot="1">
      <c r="B77" s="56"/>
      <c r="C77" s="59"/>
      <c r="D77" s="59"/>
      <c r="E77" s="59"/>
      <c r="F77" s="60"/>
      <c r="G77" s="59"/>
      <c r="H77" s="54"/>
      <c r="I77" s="61"/>
      <c r="J77" s="61"/>
      <c r="K77" s="61"/>
      <c r="L77" s="61"/>
      <c r="M77" s="61"/>
      <c r="N77" s="299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1"/>
      <c r="AF77" s="54"/>
      <c r="AG77" s="291" t="s">
        <v>48</v>
      </c>
      <c r="AH77" s="292"/>
      <c r="AI77" s="292"/>
      <c r="AJ77" s="292"/>
      <c r="AK77" s="94">
        <v>0.3</v>
      </c>
    </row>
    <row r="78" spans="2:37" ht="23.5" thickTop="1">
      <c r="B78" s="56"/>
      <c r="C78" s="59"/>
      <c r="D78" s="59"/>
      <c r="E78" s="59"/>
      <c r="F78" s="63"/>
      <c r="G78" s="59"/>
      <c r="H78" s="54"/>
      <c r="I78" s="61"/>
      <c r="J78" s="61"/>
      <c r="K78" s="61"/>
      <c r="L78" s="61"/>
      <c r="M78" s="61"/>
      <c r="N78" s="299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1"/>
      <c r="AF78" s="54"/>
      <c r="AG78" s="95"/>
      <c r="AH78" s="95"/>
      <c r="AI78" s="95"/>
      <c r="AJ78" s="95"/>
      <c r="AK78" s="96"/>
    </row>
    <row r="79" spans="2:37" ht="23">
      <c r="B79" s="56"/>
      <c r="C79" s="59"/>
      <c r="D79" s="59"/>
      <c r="E79" s="59"/>
      <c r="F79" s="60"/>
      <c r="G79" s="54"/>
      <c r="H79" s="54"/>
      <c r="I79" s="61"/>
      <c r="J79" s="61"/>
      <c r="K79" s="61"/>
      <c r="L79" s="61"/>
      <c r="M79" s="61"/>
      <c r="N79" s="299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1"/>
      <c r="AF79" s="54"/>
      <c r="AG79" s="95"/>
      <c r="AH79" s="95"/>
      <c r="AI79" s="95"/>
      <c r="AJ79" s="95"/>
      <c r="AK79" s="96"/>
    </row>
    <row r="80" spans="2:37" ht="23.5" thickBot="1">
      <c r="B80" s="56"/>
      <c r="C80" s="59"/>
      <c r="D80" s="59"/>
      <c r="E80" s="59"/>
      <c r="F80" s="60"/>
      <c r="G80" s="54"/>
      <c r="H80" s="54"/>
      <c r="I80" s="61"/>
      <c r="J80" s="61"/>
      <c r="K80" s="61"/>
      <c r="L80" s="61"/>
      <c r="M80" s="61"/>
      <c r="N80" s="299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1"/>
      <c r="AF80" s="54"/>
      <c r="AG80" s="95"/>
      <c r="AH80" s="95"/>
      <c r="AI80" s="95"/>
      <c r="AJ80" s="95"/>
      <c r="AK80" s="96"/>
    </row>
    <row r="81" spans="2:38" ht="23.5" thickTop="1" thickBot="1">
      <c r="B81" s="56"/>
      <c r="C81" s="59"/>
      <c r="D81" s="59"/>
      <c r="E81" s="59"/>
      <c r="F81" s="60"/>
      <c r="G81" s="54"/>
      <c r="H81" s="54"/>
      <c r="I81" s="61"/>
      <c r="J81" s="61"/>
      <c r="K81" s="61"/>
      <c r="L81" s="61"/>
      <c r="M81" s="61"/>
      <c r="N81" s="299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1"/>
      <c r="AF81" s="54"/>
      <c r="AG81" s="273" t="s">
        <v>43</v>
      </c>
      <c r="AH81" s="273"/>
      <c r="AI81" s="273"/>
      <c r="AJ81" s="273"/>
      <c r="AK81" s="273"/>
    </row>
    <row r="82" spans="2:38" ht="23.5" thickTop="1">
      <c r="B82" s="56"/>
      <c r="C82" s="59"/>
      <c r="D82" s="59"/>
      <c r="E82" s="59"/>
      <c r="F82" s="60"/>
      <c r="G82" s="54"/>
      <c r="H82" s="54"/>
      <c r="I82" s="61"/>
      <c r="J82" s="61"/>
      <c r="K82" s="61"/>
      <c r="L82" s="61"/>
      <c r="M82" s="61"/>
      <c r="N82" s="299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1"/>
      <c r="AF82" s="54"/>
      <c r="AG82" s="305" t="s">
        <v>19</v>
      </c>
      <c r="AH82" s="306"/>
      <c r="AI82" s="306"/>
      <c r="AJ82" s="307"/>
      <c r="AK82" s="91">
        <f>SUM(F70:F74)</f>
        <v>2800</v>
      </c>
    </row>
    <row r="83" spans="2:38" ht="23">
      <c r="B83" s="56"/>
      <c r="C83" s="54"/>
      <c r="D83" s="65"/>
      <c r="E83" s="65"/>
      <c r="F83" s="65"/>
      <c r="G83" s="54"/>
      <c r="H83" s="54"/>
      <c r="I83" s="54"/>
      <c r="J83" s="54"/>
      <c r="K83" s="54"/>
      <c r="L83" s="54"/>
      <c r="M83" s="54"/>
      <c r="N83" s="299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1"/>
      <c r="AF83" s="54"/>
      <c r="AG83" s="293" t="s">
        <v>20</v>
      </c>
      <c r="AH83" s="294"/>
      <c r="AI83" s="294"/>
      <c r="AJ83" s="295"/>
      <c r="AK83" s="97">
        <f>SUM(K70:K74)</f>
        <v>100</v>
      </c>
    </row>
    <row r="84" spans="2:38" ht="23">
      <c r="B84" s="56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299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1"/>
      <c r="AF84" s="54"/>
      <c r="AG84" s="293" t="s">
        <v>21</v>
      </c>
      <c r="AH84" s="294"/>
      <c r="AI84" s="294"/>
      <c r="AJ84" s="295"/>
      <c r="AK84" s="92">
        <f>AB94*AK72</f>
        <v>1100</v>
      </c>
    </row>
    <row r="85" spans="2:38" ht="23">
      <c r="B85" s="56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299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1"/>
      <c r="AF85" s="54"/>
      <c r="AG85" s="293" t="s">
        <v>22</v>
      </c>
      <c r="AH85" s="294"/>
      <c r="AI85" s="294"/>
      <c r="AJ85" s="295"/>
      <c r="AK85" s="93">
        <f>AK76*AK73</f>
        <v>400</v>
      </c>
    </row>
    <row r="86" spans="2:38" ht="23">
      <c r="B86" s="56"/>
      <c r="C86" s="54"/>
      <c r="D86" s="58"/>
      <c r="E86" s="58"/>
      <c r="F86" s="58"/>
      <c r="G86" s="58"/>
      <c r="H86" s="58"/>
      <c r="I86" s="58"/>
      <c r="J86" s="66"/>
      <c r="K86" s="66"/>
      <c r="L86" s="66"/>
      <c r="M86" s="66"/>
      <c r="N86" s="299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1"/>
      <c r="AF86" s="54"/>
      <c r="AG86" s="293" t="s">
        <v>23</v>
      </c>
      <c r="AH86" s="294"/>
      <c r="AI86" s="294"/>
      <c r="AJ86" s="295"/>
      <c r="AK86" s="92">
        <v>0</v>
      </c>
    </row>
    <row r="87" spans="2:38" ht="23.5" thickBot="1">
      <c r="B87" s="56"/>
      <c r="C87" s="54"/>
      <c r="D87" s="61"/>
      <c r="E87" s="61"/>
      <c r="F87" s="61"/>
      <c r="G87" s="61"/>
      <c r="H87" s="61"/>
      <c r="I87" s="62"/>
      <c r="J87" s="57"/>
      <c r="K87" s="57"/>
      <c r="L87" s="54"/>
      <c r="M87" s="54"/>
      <c r="N87" s="302"/>
      <c r="O87" s="303"/>
      <c r="P87" s="303"/>
      <c r="Q87" s="303"/>
      <c r="R87" s="303"/>
      <c r="S87" s="303"/>
      <c r="T87" s="303"/>
      <c r="U87" s="303"/>
      <c r="V87" s="303"/>
      <c r="W87" s="303"/>
      <c r="X87" s="303"/>
      <c r="Y87" s="303"/>
      <c r="Z87" s="303"/>
      <c r="AA87" s="303"/>
      <c r="AB87" s="303"/>
      <c r="AC87" s="303"/>
      <c r="AD87" s="303"/>
      <c r="AE87" s="304"/>
      <c r="AF87" s="54"/>
      <c r="AG87" s="296" t="s">
        <v>0</v>
      </c>
      <c r="AH87" s="297"/>
      <c r="AI87" s="297"/>
      <c r="AJ87" s="298"/>
      <c r="AK87" s="94">
        <f>SUM(AK82:AK86)</f>
        <v>4400</v>
      </c>
    </row>
    <row r="88" spans="2:38" ht="23.5" thickTop="1">
      <c r="B88" s="56"/>
      <c r="C88" s="54"/>
      <c r="D88" s="61"/>
      <c r="E88" s="61"/>
      <c r="F88" s="61"/>
      <c r="G88" s="61"/>
      <c r="H88" s="61"/>
      <c r="I88" s="62"/>
      <c r="J88" s="57"/>
      <c r="K88" s="57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95"/>
      <c r="AH88" s="95"/>
      <c r="AI88" s="95"/>
      <c r="AJ88" s="95"/>
      <c r="AK88" s="96"/>
    </row>
    <row r="89" spans="2:38" ht="23.5" thickBot="1">
      <c r="B89" s="56"/>
      <c r="C89" s="54"/>
      <c r="D89" s="61"/>
      <c r="E89" s="61"/>
      <c r="F89" s="61"/>
      <c r="G89" s="61"/>
      <c r="H89" s="61"/>
      <c r="I89" s="62"/>
      <c r="J89" s="57"/>
      <c r="K89" s="57"/>
      <c r="L89" s="54"/>
      <c r="M89" s="54"/>
      <c r="N89" s="67"/>
      <c r="O89" s="67"/>
      <c r="P89" s="67"/>
      <c r="Q89" s="271"/>
      <c r="R89" s="271"/>
      <c r="S89" s="271"/>
      <c r="T89" s="271"/>
      <c r="U89" s="271"/>
      <c r="V89" s="271"/>
      <c r="W89" s="271"/>
      <c r="X89" s="67"/>
      <c r="Y89" s="67"/>
      <c r="Z89" s="67"/>
      <c r="AA89" s="54"/>
      <c r="AB89" s="54"/>
      <c r="AC89" s="54"/>
      <c r="AD89" s="54"/>
      <c r="AE89" s="54"/>
      <c r="AF89" s="54"/>
      <c r="AG89" s="95"/>
      <c r="AH89" s="95"/>
      <c r="AI89" s="95"/>
      <c r="AJ89" s="95"/>
      <c r="AK89" s="96"/>
    </row>
    <row r="90" spans="2:38" ht="24" thickTop="1" thickBot="1">
      <c r="B90" s="56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99"/>
      <c r="O90" s="100"/>
      <c r="P90" s="101"/>
      <c r="Q90" s="101"/>
      <c r="R90" s="101"/>
      <c r="S90" s="272" t="s">
        <v>16</v>
      </c>
      <c r="T90" s="272"/>
      <c r="U90" s="272"/>
      <c r="V90" s="272"/>
      <c r="W90" s="272"/>
      <c r="X90" s="272"/>
      <c r="Y90" s="272"/>
      <c r="Z90" s="101"/>
      <c r="AA90" s="101"/>
      <c r="AB90" s="101"/>
      <c r="AC90" s="101"/>
      <c r="AD90" s="101"/>
      <c r="AE90" s="102"/>
      <c r="AF90" s="54"/>
      <c r="AG90" s="95"/>
      <c r="AH90" s="95"/>
      <c r="AI90" s="95"/>
      <c r="AJ90" s="95"/>
      <c r="AK90" s="96"/>
    </row>
    <row r="91" spans="2:38" ht="24" thickTop="1" thickBot="1">
      <c r="B91" s="56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103"/>
      <c r="O91" s="104"/>
      <c r="P91" s="111">
        <f>R97</f>
        <v>3</v>
      </c>
      <c r="Q91" s="106">
        <f>L70</f>
        <v>2</v>
      </c>
      <c r="R91" s="107">
        <f>P91+Q91</f>
        <v>5</v>
      </c>
      <c r="S91" s="104"/>
      <c r="T91" s="104"/>
      <c r="U91" s="108">
        <f>R91</f>
        <v>5</v>
      </c>
      <c r="V91" s="24">
        <f>L72</f>
        <v>4</v>
      </c>
      <c r="W91" s="109">
        <f>U91+V91</f>
        <v>9</v>
      </c>
      <c r="X91" s="104"/>
      <c r="Y91" s="104"/>
      <c r="Z91" s="104"/>
      <c r="AA91" s="104"/>
      <c r="AB91" s="104"/>
      <c r="AC91" s="95"/>
      <c r="AD91" s="95"/>
      <c r="AE91" s="96"/>
      <c r="AF91" s="54"/>
      <c r="AG91" s="273" t="s">
        <v>24</v>
      </c>
      <c r="AH91" s="273"/>
      <c r="AI91" s="273"/>
      <c r="AJ91" s="273"/>
      <c r="AK91" s="273"/>
      <c r="AL91" s="6"/>
    </row>
    <row r="92" spans="2:38" ht="31" customHeight="1" thickTop="1">
      <c r="B92" s="56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103"/>
      <c r="O92" s="104"/>
      <c r="P92" s="10"/>
      <c r="Q92" s="11" t="s">
        <v>3</v>
      </c>
      <c r="R92" s="92">
        <f>R93-R91</f>
        <v>0</v>
      </c>
      <c r="S92" s="104"/>
      <c r="T92" s="104"/>
      <c r="U92" s="10"/>
      <c r="V92" s="11" t="s">
        <v>5</v>
      </c>
      <c r="W92" s="92">
        <f>W93-W91</f>
        <v>0</v>
      </c>
      <c r="X92" s="104"/>
      <c r="Y92" s="104"/>
      <c r="Z92" s="104"/>
      <c r="AA92" s="104"/>
      <c r="AB92" s="104"/>
      <c r="AC92" s="95"/>
      <c r="AD92" s="95"/>
      <c r="AE92" s="96"/>
      <c r="AF92" s="54"/>
      <c r="AG92" s="287" t="s">
        <v>26</v>
      </c>
      <c r="AH92" s="288"/>
      <c r="AI92" s="288"/>
      <c r="AJ92" s="288"/>
      <c r="AK92" s="91">
        <f>AK76</f>
        <v>1</v>
      </c>
      <c r="AL92" s="7"/>
    </row>
    <row r="93" spans="2:38" ht="23.5" thickBot="1">
      <c r="B93" s="56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103"/>
      <c r="O93" s="110"/>
      <c r="P93" s="14">
        <f>R93-Q91</f>
        <v>3</v>
      </c>
      <c r="Q93" s="15">
        <v>2</v>
      </c>
      <c r="R93" s="98">
        <f>U93</f>
        <v>5</v>
      </c>
      <c r="S93" s="104"/>
      <c r="T93" s="104"/>
      <c r="U93" s="14">
        <f>W93-V91</f>
        <v>5</v>
      </c>
      <c r="V93" s="15">
        <v>2</v>
      </c>
      <c r="W93" s="98">
        <f>Z96</f>
        <v>9</v>
      </c>
      <c r="X93" s="104"/>
      <c r="Y93" s="104"/>
      <c r="Z93" s="104"/>
      <c r="AA93" s="104"/>
      <c r="AB93" s="104"/>
      <c r="AC93" s="95"/>
      <c r="AD93" s="95"/>
      <c r="AE93" s="96"/>
      <c r="AF93" s="54"/>
      <c r="AG93" s="289" t="s">
        <v>25</v>
      </c>
      <c r="AH93" s="290"/>
      <c r="AI93" s="290"/>
      <c r="AJ93" s="290"/>
      <c r="AK93" s="92">
        <v>2</v>
      </c>
      <c r="AL93" s="7"/>
    </row>
    <row r="94" spans="2:38" ht="24" thickTop="1" thickBot="1">
      <c r="B94" s="56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103"/>
      <c r="O94" s="104"/>
      <c r="P94" s="95"/>
      <c r="Q94" s="95"/>
      <c r="R94" s="95"/>
      <c r="S94" s="104"/>
      <c r="T94" s="104"/>
      <c r="U94" s="104"/>
      <c r="V94" s="104"/>
      <c r="W94" s="104"/>
      <c r="X94" s="104"/>
      <c r="Y94" s="104"/>
      <c r="Z94" s="111">
        <f>MAX(W91,W97)</f>
        <v>9</v>
      </c>
      <c r="AA94" s="106">
        <f>L74</f>
        <v>2</v>
      </c>
      <c r="AB94" s="112">
        <f>Z94+AA94</f>
        <v>11</v>
      </c>
      <c r="AC94" s="95"/>
      <c r="AD94" s="95"/>
      <c r="AE94" s="96"/>
      <c r="AF94" s="54"/>
      <c r="AG94" s="291" t="s">
        <v>95</v>
      </c>
      <c r="AH94" s="292"/>
      <c r="AI94" s="292"/>
      <c r="AJ94" s="292"/>
      <c r="AK94" s="98">
        <f>AK87</f>
        <v>4400</v>
      </c>
      <c r="AL94" s="7"/>
    </row>
    <row r="95" spans="2:38" ht="23.5" thickTop="1">
      <c r="B95" s="56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103"/>
      <c r="O95" s="104"/>
      <c r="P95" s="95"/>
      <c r="Q95" s="95"/>
      <c r="R95" s="95"/>
      <c r="S95" s="104"/>
      <c r="T95" s="104"/>
      <c r="U95" s="104"/>
      <c r="V95" s="104"/>
      <c r="W95" s="104"/>
      <c r="X95" s="104"/>
      <c r="Y95" s="104"/>
      <c r="Z95" s="10"/>
      <c r="AA95" s="11" t="s">
        <v>44</v>
      </c>
      <c r="AB95" s="92">
        <f>AB96-AB94</f>
        <v>0</v>
      </c>
      <c r="AC95" s="95"/>
      <c r="AD95" s="95"/>
      <c r="AE95" s="96"/>
      <c r="AF95" s="54"/>
      <c r="AG95" s="54"/>
      <c r="AH95" s="54"/>
      <c r="AI95" s="54"/>
      <c r="AJ95" s="54"/>
      <c r="AK95" s="55"/>
    </row>
    <row r="96" spans="2:38" ht="23.5" thickBot="1">
      <c r="B96" s="56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103"/>
      <c r="O96" s="104"/>
      <c r="P96" s="95"/>
      <c r="Q96" s="95"/>
      <c r="R96" s="95"/>
      <c r="S96" s="104"/>
      <c r="T96" s="104"/>
      <c r="U96" s="104"/>
      <c r="V96" s="104"/>
      <c r="W96" s="104"/>
      <c r="X96" s="104"/>
      <c r="Y96" s="104"/>
      <c r="Z96" s="113">
        <f>AB96-AA94</f>
        <v>9</v>
      </c>
      <c r="AA96" s="15">
        <v>2</v>
      </c>
      <c r="AB96" s="98">
        <f>AB94</f>
        <v>11</v>
      </c>
      <c r="AC96" s="95"/>
      <c r="AD96" s="95"/>
      <c r="AE96" s="96"/>
      <c r="AF96" s="54"/>
      <c r="AG96" s="54"/>
      <c r="AH96" s="54"/>
      <c r="AI96" s="54"/>
      <c r="AJ96" s="54"/>
      <c r="AK96" s="55"/>
    </row>
    <row r="97" spans="1:38" ht="23.5" thickTop="1">
      <c r="B97" s="56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103"/>
      <c r="O97" s="104"/>
      <c r="P97" s="105">
        <v>0</v>
      </c>
      <c r="Q97" s="106">
        <f>L71</f>
        <v>3</v>
      </c>
      <c r="R97" s="107">
        <f>P97+Q97</f>
        <v>3</v>
      </c>
      <c r="S97" s="104"/>
      <c r="T97" s="104"/>
      <c r="U97" s="111">
        <f>R97</f>
        <v>3</v>
      </c>
      <c r="V97" s="106">
        <f>L73</f>
        <v>6</v>
      </c>
      <c r="W97" s="107">
        <f>U97+V97</f>
        <v>9</v>
      </c>
      <c r="X97" s="104"/>
      <c r="Y97" s="104"/>
      <c r="Z97" s="104"/>
      <c r="AA97" s="104"/>
      <c r="AB97" s="104"/>
      <c r="AC97" s="95"/>
      <c r="AD97" s="95"/>
      <c r="AE97" s="96"/>
      <c r="AF97" s="54"/>
      <c r="AG97" s="54"/>
      <c r="AH97" s="54"/>
      <c r="AI97" s="54"/>
      <c r="AJ97" s="54"/>
      <c r="AK97" s="55"/>
    </row>
    <row r="98" spans="1:38" ht="23">
      <c r="B98" s="56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103"/>
      <c r="O98" s="104"/>
      <c r="P98" s="10"/>
      <c r="Q98" s="11" t="s">
        <v>4</v>
      </c>
      <c r="R98" s="97">
        <f>R99-R97</f>
        <v>0</v>
      </c>
      <c r="S98" s="104"/>
      <c r="T98" s="104"/>
      <c r="U98" s="10"/>
      <c r="V98" s="11" t="s">
        <v>6</v>
      </c>
      <c r="W98" s="92">
        <f>W99-W97</f>
        <v>0</v>
      </c>
      <c r="X98" s="104"/>
      <c r="Y98" s="104"/>
      <c r="Z98" s="104"/>
      <c r="AA98" s="104"/>
      <c r="AB98" s="104"/>
      <c r="AC98" s="95"/>
      <c r="AD98" s="95"/>
      <c r="AE98" s="96"/>
      <c r="AF98" s="54"/>
      <c r="AG98" s="54"/>
      <c r="AH98" s="54"/>
      <c r="AI98" s="54"/>
      <c r="AJ98" s="54"/>
      <c r="AK98" s="55"/>
    </row>
    <row r="99" spans="1:38" ht="22" customHeight="1" thickBot="1">
      <c r="B99" s="69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69"/>
      <c r="O99" s="70"/>
      <c r="P99" s="14">
        <f>R99-Q97</f>
        <v>0</v>
      </c>
      <c r="Q99" s="15">
        <v>2</v>
      </c>
      <c r="R99" s="98">
        <f>MIN(U99,R93)</f>
        <v>3</v>
      </c>
      <c r="S99" s="114"/>
      <c r="T99" s="114"/>
      <c r="U99" s="14">
        <f>W99-V97</f>
        <v>3</v>
      </c>
      <c r="V99" s="15">
        <v>2</v>
      </c>
      <c r="W99" s="98">
        <f>Z96</f>
        <v>9</v>
      </c>
      <c r="X99" s="71"/>
      <c r="Y99" s="71"/>
      <c r="Z99" s="71"/>
      <c r="AA99" s="71"/>
      <c r="AB99" s="71"/>
      <c r="AC99" s="70"/>
      <c r="AD99" s="70"/>
      <c r="AE99" s="72"/>
      <c r="AF99" s="70"/>
      <c r="AG99" s="70"/>
      <c r="AH99" s="70"/>
      <c r="AI99" s="70"/>
      <c r="AJ99" s="70"/>
      <c r="AK99" s="72"/>
    </row>
    <row r="100" spans="1:38" ht="22" customHeight="1" thickTop="1" thickBot="1">
      <c r="A100" s="1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104"/>
      <c r="Q100" s="104"/>
      <c r="R100" s="104"/>
      <c r="S100" s="104"/>
      <c r="T100" s="104"/>
      <c r="U100" s="104"/>
      <c r="V100" s="104"/>
      <c r="W100" s="104"/>
      <c r="X100" s="166"/>
      <c r="Y100" s="166"/>
      <c r="Z100" s="166"/>
      <c r="AA100" s="166"/>
      <c r="AB100" s="166"/>
      <c r="AC100" s="54"/>
      <c r="AD100" s="54"/>
      <c r="AE100" s="54"/>
      <c r="AF100" s="54"/>
      <c r="AG100" s="54"/>
      <c r="AH100" s="54"/>
      <c r="AI100" s="54"/>
      <c r="AJ100" s="54"/>
      <c r="AK100" s="54"/>
      <c r="AL100" s="1"/>
    </row>
    <row r="101" spans="1:38" ht="51.5" customHeight="1" thickTop="1" thickBot="1">
      <c r="B101" s="308" t="s">
        <v>111</v>
      </c>
      <c r="C101" s="309"/>
      <c r="D101" s="309"/>
      <c r="E101" s="309"/>
      <c r="F101" s="309"/>
      <c r="G101" s="309"/>
      <c r="H101" s="309"/>
      <c r="I101" s="309"/>
      <c r="J101" s="309"/>
      <c r="K101" s="309"/>
      <c r="L101" s="309"/>
      <c r="M101" s="309"/>
      <c r="N101" s="309"/>
      <c r="O101" s="309"/>
      <c r="P101" s="309"/>
      <c r="Q101" s="309"/>
      <c r="R101" s="309"/>
      <c r="S101" s="309"/>
      <c r="T101" s="309"/>
      <c r="U101" s="309"/>
      <c r="V101" s="309"/>
      <c r="W101" s="309"/>
      <c r="X101" s="309"/>
      <c r="Y101" s="309"/>
      <c r="Z101" s="309"/>
      <c r="AA101" s="309"/>
      <c r="AB101" s="309"/>
      <c r="AC101" s="309"/>
      <c r="AD101" s="309"/>
      <c r="AE101" s="309"/>
      <c r="AF101" s="309"/>
      <c r="AG101" s="309"/>
      <c r="AH101" s="309"/>
      <c r="AI101" s="309"/>
      <c r="AJ101" s="309"/>
      <c r="AK101" s="310"/>
    </row>
    <row r="102" spans="1:38" ht="92" customHeight="1" thickTop="1" thickBot="1">
      <c r="B102" s="26" t="s">
        <v>1</v>
      </c>
      <c r="C102" s="27" t="s">
        <v>2</v>
      </c>
      <c r="D102" s="27" t="s">
        <v>11</v>
      </c>
      <c r="E102" s="28" t="s">
        <v>12</v>
      </c>
      <c r="F102" s="27" t="s">
        <v>69</v>
      </c>
      <c r="G102" s="27" t="s">
        <v>70</v>
      </c>
      <c r="H102" s="27" t="s">
        <v>71</v>
      </c>
      <c r="I102" s="27" t="s">
        <v>75</v>
      </c>
      <c r="J102" s="27" t="s">
        <v>13</v>
      </c>
      <c r="K102" s="27" t="s">
        <v>72</v>
      </c>
      <c r="L102" s="27" t="s">
        <v>14</v>
      </c>
      <c r="M102" s="122" t="s">
        <v>15</v>
      </c>
      <c r="N102" s="126">
        <v>1</v>
      </c>
      <c r="O102" s="73">
        <v>2</v>
      </c>
      <c r="P102" s="73">
        <v>3</v>
      </c>
      <c r="Q102" s="73">
        <v>4</v>
      </c>
      <c r="R102" s="73">
        <v>5</v>
      </c>
      <c r="S102" s="73">
        <v>6</v>
      </c>
      <c r="T102" s="73">
        <v>7</v>
      </c>
      <c r="U102" s="73">
        <v>8</v>
      </c>
      <c r="V102" s="73">
        <v>9</v>
      </c>
      <c r="W102" s="73">
        <v>10</v>
      </c>
      <c r="X102" s="73">
        <v>11</v>
      </c>
      <c r="Y102" s="73">
        <v>12</v>
      </c>
      <c r="Z102" s="73">
        <v>13</v>
      </c>
      <c r="AA102" s="73">
        <v>14</v>
      </c>
      <c r="AB102" s="73">
        <v>15</v>
      </c>
      <c r="AC102" s="73">
        <v>16</v>
      </c>
      <c r="AD102" s="73">
        <v>17</v>
      </c>
      <c r="AE102" s="73">
        <v>18</v>
      </c>
      <c r="AF102" s="54"/>
      <c r="AG102" s="54"/>
      <c r="AH102" s="54"/>
      <c r="AI102" s="54"/>
      <c r="AJ102" s="54"/>
      <c r="AK102" s="55"/>
    </row>
    <row r="103" spans="1:38" ht="26.5" customHeight="1" thickTop="1" thickBot="1">
      <c r="B103" s="21">
        <v>1</v>
      </c>
      <c r="C103" s="22" t="s">
        <v>3</v>
      </c>
      <c r="D103" s="22">
        <v>2</v>
      </c>
      <c r="E103" s="22">
        <v>2</v>
      </c>
      <c r="F103" s="22">
        <v>400</v>
      </c>
      <c r="G103" s="23" t="s">
        <v>96</v>
      </c>
      <c r="H103" s="23" t="s">
        <v>96</v>
      </c>
      <c r="I103" s="23" t="s">
        <v>96</v>
      </c>
      <c r="J103" s="23"/>
      <c r="K103" s="160" t="s">
        <v>96</v>
      </c>
      <c r="L103" s="23">
        <f>D103-J103</f>
        <v>2</v>
      </c>
      <c r="M103" s="123">
        <v>2</v>
      </c>
      <c r="N103" s="159"/>
      <c r="O103" s="76"/>
      <c r="P103" s="76"/>
      <c r="Q103" s="75">
        <v>2</v>
      </c>
      <c r="R103" s="75">
        <v>2</v>
      </c>
      <c r="S103" s="22"/>
      <c r="T103" s="22"/>
      <c r="U103" s="22"/>
      <c r="V103" s="22"/>
      <c r="W103" s="22"/>
      <c r="X103" s="22"/>
      <c r="Y103" s="22"/>
      <c r="Z103" s="22"/>
      <c r="AA103" s="77"/>
      <c r="AB103" s="78"/>
      <c r="AC103" s="78"/>
      <c r="AD103" s="78"/>
      <c r="AE103" s="79"/>
      <c r="AF103" s="54"/>
      <c r="AG103" s="54"/>
      <c r="AH103" s="54"/>
      <c r="AI103" s="54"/>
      <c r="AJ103" s="54"/>
      <c r="AK103" s="55"/>
    </row>
    <row r="104" spans="1:38" ht="24" thickTop="1" thickBot="1">
      <c r="B104" s="10">
        <v>2</v>
      </c>
      <c r="C104" s="11" t="s">
        <v>4</v>
      </c>
      <c r="D104" s="11">
        <v>3</v>
      </c>
      <c r="E104" s="11">
        <v>2</v>
      </c>
      <c r="F104" s="11">
        <v>600</v>
      </c>
      <c r="G104" s="11">
        <v>800</v>
      </c>
      <c r="H104" s="12">
        <f>(G104-F104)/(D104-E104)</f>
        <v>200</v>
      </c>
      <c r="I104" s="12">
        <f>D104-E104</f>
        <v>1</v>
      </c>
      <c r="J104" s="17"/>
      <c r="K104" s="160">
        <f t="shared" ref="K104:K107" si="13">J104*H104</f>
        <v>0</v>
      </c>
      <c r="L104" s="23">
        <f t="shared" ref="L104:L107" si="14">D104-J104</f>
        <v>3</v>
      </c>
      <c r="M104" s="117">
        <v>3</v>
      </c>
      <c r="N104" s="128">
        <v>3</v>
      </c>
      <c r="O104" s="80">
        <v>3</v>
      </c>
      <c r="P104" s="80">
        <v>3</v>
      </c>
      <c r="Q104" s="81"/>
      <c r="R104" s="81"/>
      <c r="S104" s="81"/>
      <c r="T104" s="81"/>
      <c r="U104" s="81"/>
      <c r="V104" s="11"/>
      <c r="W104" s="11"/>
      <c r="X104" s="11"/>
      <c r="Y104" s="11"/>
      <c r="Z104" s="11"/>
      <c r="AA104" s="82"/>
      <c r="AB104" s="82"/>
      <c r="AC104" s="82"/>
      <c r="AD104" s="82"/>
      <c r="AE104" s="83"/>
      <c r="AF104" s="54"/>
      <c r="AG104" s="273" t="s">
        <v>42</v>
      </c>
      <c r="AH104" s="273"/>
      <c r="AI104" s="273"/>
      <c r="AJ104" s="273"/>
      <c r="AK104" s="273"/>
    </row>
    <row r="105" spans="1:38" ht="23.5" thickTop="1">
      <c r="B105" s="10">
        <v>3</v>
      </c>
      <c r="C105" s="11" t="s">
        <v>5</v>
      </c>
      <c r="D105" s="11">
        <v>4</v>
      </c>
      <c r="E105" s="11">
        <v>3</v>
      </c>
      <c r="F105" s="11">
        <v>600</v>
      </c>
      <c r="G105" s="11">
        <v>700</v>
      </c>
      <c r="H105" s="12">
        <f>(G105-F105)/(D105-E105)</f>
        <v>100</v>
      </c>
      <c r="I105" s="12">
        <f t="shared" ref="I105:I107" si="15">D105-E105</f>
        <v>1</v>
      </c>
      <c r="J105" s="17" t="s">
        <v>101</v>
      </c>
      <c r="K105" s="160">
        <f t="shared" si="13"/>
        <v>100</v>
      </c>
      <c r="L105" s="23">
        <f t="shared" si="14"/>
        <v>3</v>
      </c>
      <c r="M105" s="117">
        <v>2</v>
      </c>
      <c r="N105" s="10"/>
      <c r="O105" s="11"/>
      <c r="P105" s="81"/>
      <c r="Q105" s="81"/>
      <c r="R105" s="81"/>
      <c r="S105" s="80">
        <v>2</v>
      </c>
      <c r="T105" s="80">
        <v>2</v>
      </c>
      <c r="U105" s="80">
        <v>2</v>
      </c>
      <c r="V105" s="81"/>
      <c r="W105" s="11"/>
      <c r="X105" s="11"/>
      <c r="Y105" s="11"/>
      <c r="Z105" s="11"/>
      <c r="AA105" s="84"/>
      <c r="AB105" s="82"/>
      <c r="AC105" s="82"/>
      <c r="AD105" s="82"/>
      <c r="AE105" s="85"/>
      <c r="AF105" s="54"/>
      <c r="AG105" s="287" t="s">
        <v>93</v>
      </c>
      <c r="AH105" s="288"/>
      <c r="AI105" s="288"/>
      <c r="AJ105" s="288"/>
      <c r="AK105" s="91">
        <v>100</v>
      </c>
    </row>
    <row r="106" spans="1:38" ht="23">
      <c r="B106" s="10">
        <v>4</v>
      </c>
      <c r="C106" s="13" t="s">
        <v>6</v>
      </c>
      <c r="D106" s="13">
        <v>6</v>
      </c>
      <c r="E106" s="13">
        <v>2</v>
      </c>
      <c r="F106" s="13">
        <v>700</v>
      </c>
      <c r="G106" s="13">
        <v>1000</v>
      </c>
      <c r="H106" s="12">
        <f t="shared" ref="H106:H107" si="16">(G106-F106)/(D106-E106)</f>
        <v>75</v>
      </c>
      <c r="I106" s="12">
        <f t="shared" si="15"/>
        <v>4</v>
      </c>
      <c r="J106" s="17" t="s">
        <v>101</v>
      </c>
      <c r="K106" s="160">
        <f t="shared" si="13"/>
        <v>75</v>
      </c>
      <c r="L106" s="23">
        <f t="shared" si="14"/>
        <v>5</v>
      </c>
      <c r="M106" s="124">
        <v>1</v>
      </c>
      <c r="N106" s="10"/>
      <c r="O106" s="11"/>
      <c r="P106" s="11"/>
      <c r="Q106" s="80">
        <v>1</v>
      </c>
      <c r="R106" s="80">
        <v>1</v>
      </c>
      <c r="S106" s="80">
        <v>1</v>
      </c>
      <c r="T106" s="80">
        <v>1</v>
      </c>
      <c r="U106" s="80">
        <v>1</v>
      </c>
      <c r="V106" s="81"/>
      <c r="W106" s="11"/>
      <c r="X106" s="11"/>
      <c r="Y106" s="11"/>
      <c r="Z106" s="11"/>
      <c r="AA106" s="84"/>
      <c r="AB106" s="82"/>
      <c r="AC106" s="82"/>
      <c r="AD106" s="82"/>
      <c r="AE106" s="85"/>
      <c r="AF106" s="54"/>
      <c r="AG106" s="289" t="s">
        <v>94</v>
      </c>
      <c r="AH106" s="290"/>
      <c r="AI106" s="290"/>
      <c r="AJ106" s="290"/>
      <c r="AK106" s="92">
        <v>400</v>
      </c>
    </row>
    <row r="107" spans="1:38" ht="23.5" thickBot="1">
      <c r="B107" s="14">
        <v>5</v>
      </c>
      <c r="C107" s="15" t="s">
        <v>44</v>
      </c>
      <c r="D107" s="15">
        <v>3</v>
      </c>
      <c r="E107" s="15">
        <v>2</v>
      </c>
      <c r="F107" s="15">
        <v>500</v>
      </c>
      <c r="G107" s="15">
        <v>600</v>
      </c>
      <c r="H107" s="16">
        <f t="shared" si="16"/>
        <v>100</v>
      </c>
      <c r="I107" s="16">
        <f t="shared" si="15"/>
        <v>1</v>
      </c>
      <c r="J107" s="19" t="s">
        <v>101</v>
      </c>
      <c r="K107" s="164">
        <f t="shared" si="13"/>
        <v>100</v>
      </c>
      <c r="L107" s="138">
        <f t="shared" si="14"/>
        <v>2</v>
      </c>
      <c r="M107" s="125">
        <v>3</v>
      </c>
      <c r="N107" s="14"/>
      <c r="O107" s="15"/>
      <c r="P107" s="15"/>
      <c r="Q107" s="15"/>
      <c r="R107" s="15"/>
      <c r="S107" s="15"/>
      <c r="T107" s="15"/>
      <c r="U107" s="15"/>
      <c r="V107" s="87">
        <v>3</v>
      </c>
      <c r="W107" s="87">
        <v>3</v>
      </c>
      <c r="X107" s="86"/>
      <c r="Y107" s="86"/>
      <c r="Z107" s="86"/>
      <c r="AA107" s="88"/>
      <c r="AB107" s="89"/>
      <c r="AC107" s="89"/>
      <c r="AD107" s="89"/>
      <c r="AE107" s="90"/>
      <c r="AF107" s="54"/>
      <c r="AG107" s="289" t="s">
        <v>17</v>
      </c>
      <c r="AH107" s="290"/>
      <c r="AI107" s="290"/>
      <c r="AJ107" s="290"/>
      <c r="AK107" s="92">
        <v>3</v>
      </c>
    </row>
    <row r="108" spans="1:38" ht="24" thickTop="1" thickBot="1">
      <c r="B108" s="56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289" t="s">
        <v>8</v>
      </c>
      <c r="AH108" s="290"/>
      <c r="AI108" s="290"/>
      <c r="AJ108" s="290"/>
      <c r="AK108" s="93">
        <v>10</v>
      </c>
    </row>
    <row r="109" spans="1:38" ht="23.5" thickTop="1">
      <c r="B109" s="56"/>
      <c r="C109" s="57"/>
      <c r="D109" s="57"/>
      <c r="E109" s="57"/>
      <c r="F109" s="57"/>
      <c r="G109" s="57"/>
      <c r="H109" s="57"/>
      <c r="I109" s="58"/>
      <c r="J109" s="58"/>
      <c r="K109" s="58"/>
      <c r="L109" s="58"/>
      <c r="M109" s="58"/>
      <c r="N109" s="82">
        <f>SUM(N103:N107)</f>
        <v>3</v>
      </c>
      <c r="O109" s="82">
        <f t="shared" ref="O109:W109" si="17">SUM(O103:O107)</f>
        <v>3</v>
      </c>
      <c r="P109" s="82">
        <f t="shared" si="17"/>
        <v>3</v>
      </c>
      <c r="Q109" s="82">
        <f t="shared" si="17"/>
        <v>3</v>
      </c>
      <c r="R109" s="82">
        <f t="shared" si="17"/>
        <v>3</v>
      </c>
      <c r="S109" s="82">
        <f t="shared" si="17"/>
        <v>3</v>
      </c>
      <c r="T109" s="82">
        <f t="shared" si="17"/>
        <v>3</v>
      </c>
      <c r="U109" s="82">
        <f t="shared" si="17"/>
        <v>3</v>
      </c>
      <c r="V109" s="82">
        <f t="shared" si="17"/>
        <v>3</v>
      </c>
      <c r="W109" s="82">
        <f t="shared" si="17"/>
        <v>3</v>
      </c>
      <c r="X109" s="115"/>
      <c r="Y109" s="115"/>
      <c r="Z109" s="115"/>
      <c r="AA109" s="115"/>
      <c r="AB109" s="115"/>
      <c r="AC109" s="115"/>
      <c r="AD109" s="115"/>
      <c r="AE109" s="116"/>
      <c r="AF109" s="54"/>
      <c r="AG109" s="289" t="s">
        <v>18</v>
      </c>
      <c r="AH109" s="290"/>
      <c r="AI109" s="290"/>
      <c r="AJ109" s="290"/>
      <c r="AK109" s="92">
        <f>AB127-AK108</f>
        <v>0</v>
      </c>
    </row>
    <row r="110" spans="1:38" ht="23.5" thickBot="1">
      <c r="B110" s="56"/>
      <c r="C110" s="59"/>
      <c r="D110" s="59"/>
      <c r="E110" s="59"/>
      <c r="F110" s="60"/>
      <c r="G110" s="59"/>
      <c r="H110" s="54"/>
      <c r="I110" s="61"/>
      <c r="J110" s="61"/>
      <c r="K110" s="61"/>
      <c r="L110" s="61"/>
      <c r="M110" s="61"/>
      <c r="N110" s="299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  <c r="AE110" s="301"/>
      <c r="AF110" s="54"/>
      <c r="AG110" s="291" t="s">
        <v>48</v>
      </c>
      <c r="AH110" s="292"/>
      <c r="AI110" s="292"/>
      <c r="AJ110" s="292"/>
      <c r="AK110" s="94">
        <v>0.3</v>
      </c>
    </row>
    <row r="111" spans="1:38" ht="23.5" thickTop="1">
      <c r="B111" s="56"/>
      <c r="C111" s="59"/>
      <c r="D111" s="59"/>
      <c r="E111" s="59"/>
      <c r="F111" s="63"/>
      <c r="G111" s="59"/>
      <c r="H111" s="54"/>
      <c r="I111" s="61"/>
      <c r="J111" s="61"/>
      <c r="K111" s="61"/>
      <c r="L111" s="61"/>
      <c r="M111" s="61"/>
      <c r="N111" s="299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1"/>
      <c r="AF111" s="54"/>
      <c r="AG111" s="95"/>
      <c r="AH111" s="95"/>
      <c r="AI111" s="95"/>
      <c r="AJ111" s="95"/>
      <c r="AK111" s="96"/>
    </row>
    <row r="112" spans="1:38" ht="23">
      <c r="B112" s="56"/>
      <c r="C112" s="59"/>
      <c r="D112" s="59"/>
      <c r="E112" s="59"/>
      <c r="F112" s="60"/>
      <c r="G112" s="54"/>
      <c r="H112" s="54"/>
      <c r="I112" s="61"/>
      <c r="J112" s="61"/>
      <c r="K112" s="61"/>
      <c r="L112" s="61"/>
      <c r="M112" s="61"/>
      <c r="N112" s="299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1"/>
      <c r="AF112" s="54"/>
      <c r="AG112" s="95"/>
      <c r="AH112" s="95"/>
      <c r="AI112" s="95"/>
      <c r="AJ112" s="95"/>
      <c r="AK112" s="96"/>
    </row>
    <row r="113" spans="2:38" ht="23.5" thickBot="1">
      <c r="B113" s="56"/>
      <c r="C113" s="59"/>
      <c r="D113" s="59"/>
      <c r="E113" s="59"/>
      <c r="F113" s="60"/>
      <c r="G113" s="54"/>
      <c r="H113" s="54"/>
      <c r="I113" s="61"/>
      <c r="J113" s="61"/>
      <c r="K113" s="61"/>
      <c r="L113" s="61"/>
      <c r="M113" s="61"/>
      <c r="N113" s="299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1"/>
      <c r="AF113" s="54"/>
      <c r="AG113" s="95"/>
      <c r="AH113" s="95"/>
      <c r="AI113" s="95"/>
      <c r="AJ113" s="95"/>
      <c r="AK113" s="96"/>
    </row>
    <row r="114" spans="2:38" ht="23.5" thickTop="1" thickBot="1">
      <c r="B114" s="56"/>
      <c r="C114" s="59"/>
      <c r="D114" s="59"/>
      <c r="E114" s="59"/>
      <c r="F114" s="60"/>
      <c r="G114" s="54"/>
      <c r="H114" s="54"/>
      <c r="I114" s="61"/>
      <c r="J114" s="61"/>
      <c r="K114" s="61"/>
      <c r="L114" s="61"/>
      <c r="M114" s="61"/>
      <c r="N114" s="299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1"/>
      <c r="AF114" s="54"/>
      <c r="AG114" s="273" t="s">
        <v>43</v>
      </c>
      <c r="AH114" s="273"/>
      <c r="AI114" s="273"/>
      <c r="AJ114" s="273"/>
      <c r="AK114" s="273"/>
    </row>
    <row r="115" spans="2:38" ht="23.5" thickTop="1">
      <c r="B115" s="56"/>
      <c r="C115" s="59"/>
      <c r="D115" s="59"/>
      <c r="E115" s="59"/>
      <c r="F115" s="60"/>
      <c r="G115" s="54"/>
      <c r="H115" s="54"/>
      <c r="I115" s="61"/>
      <c r="J115" s="61"/>
      <c r="K115" s="61"/>
      <c r="L115" s="61"/>
      <c r="M115" s="61"/>
      <c r="N115" s="299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1"/>
      <c r="AF115" s="54"/>
      <c r="AG115" s="305" t="s">
        <v>19</v>
      </c>
      <c r="AH115" s="306"/>
      <c r="AI115" s="306"/>
      <c r="AJ115" s="307"/>
      <c r="AK115" s="91">
        <f>SUM(F103:F107)</f>
        <v>2800</v>
      </c>
    </row>
    <row r="116" spans="2:38" ht="23">
      <c r="B116" s="56"/>
      <c r="C116" s="54"/>
      <c r="D116" s="65"/>
      <c r="E116" s="65"/>
      <c r="F116" s="65"/>
      <c r="G116" s="54"/>
      <c r="H116" s="54"/>
      <c r="I116" s="54"/>
      <c r="J116" s="54"/>
      <c r="K116" s="54"/>
      <c r="L116" s="54"/>
      <c r="M116" s="54"/>
      <c r="N116" s="299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1"/>
      <c r="AF116" s="54"/>
      <c r="AG116" s="293" t="s">
        <v>20</v>
      </c>
      <c r="AH116" s="294"/>
      <c r="AI116" s="294"/>
      <c r="AJ116" s="295"/>
      <c r="AK116" s="97">
        <f>SUM(K103:K107)</f>
        <v>275</v>
      </c>
    </row>
    <row r="117" spans="2:38" ht="23">
      <c r="B117" s="56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299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1"/>
      <c r="AF117" s="54"/>
      <c r="AG117" s="293" t="s">
        <v>21</v>
      </c>
      <c r="AH117" s="294"/>
      <c r="AI117" s="294"/>
      <c r="AJ117" s="295"/>
      <c r="AK117" s="92">
        <f>AB127*AK105</f>
        <v>1000</v>
      </c>
    </row>
    <row r="118" spans="2:38" ht="23">
      <c r="B118" s="56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299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1"/>
      <c r="AF118" s="54"/>
      <c r="AG118" s="293" t="s">
        <v>22</v>
      </c>
      <c r="AH118" s="294"/>
      <c r="AI118" s="294"/>
      <c r="AJ118" s="295"/>
      <c r="AK118" s="93">
        <f>AK109*AK106</f>
        <v>0</v>
      </c>
    </row>
    <row r="119" spans="2:38" ht="23">
      <c r="B119" s="56"/>
      <c r="C119" s="54"/>
      <c r="D119" s="58"/>
      <c r="E119" s="58"/>
      <c r="F119" s="58"/>
      <c r="G119" s="58"/>
      <c r="H119" s="58"/>
      <c r="I119" s="58"/>
      <c r="J119" s="66"/>
      <c r="K119" s="66"/>
      <c r="L119" s="66"/>
      <c r="M119" s="66"/>
      <c r="N119" s="299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1"/>
      <c r="AF119" s="54"/>
      <c r="AG119" s="293" t="s">
        <v>23</v>
      </c>
      <c r="AH119" s="294"/>
      <c r="AI119" s="294"/>
      <c r="AJ119" s="295"/>
      <c r="AK119" s="92">
        <v>0</v>
      </c>
    </row>
    <row r="120" spans="2:38" ht="23.5" thickBot="1">
      <c r="B120" s="56"/>
      <c r="C120" s="54"/>
      <c r="D120" s="61"/>
      <c r="E120" s="61"/>
      <c r="F120" s="61"/>
      <c r="G120" s="61"/>
      <c r="H120" s="61"/>
      <c r="I120" s="62"/>
      <c r="J120" s="57"/>
      <c r="K120" s="57"/>
      <c r="L120" s="54"/>
      <c r="M120" s="54"/>
      <c r="N120" s="302"/>
      <c r="O120" s="303"/>
      <c r="P120" s="303"/>
      <c r="Q120" s="303"/>
      <c r="R120" s="303"/>
      <c r="S120" s="303"/>
      <c r="T120" s="303"/>
      <c r="U120" s="303"/>
      <c r="V120" s="303"/>
      <c r="W120" s="303"/>
      <c r="X120" s="303"/>
      <c r="Y120" s="303"/>
      <c r="Z120" s="303"/>
      <c r="AA120" s="303"/>
      <c r="AB120" s="303"/>
      <c r="AC120" s="303"/>
      <c r="AD120" s="303"/>
      <c r="AE120" s="304"/>
      <c r="AF120" s="54"/>
      <c r="AG120" s="296" t="s">
        <v>0</v>
      </c>
      <c r="AH120" s="297"/>
      <c r="AI120" s="297"/>
      <c r="AJ120" s="298"/>
      <c r="AK120" s="94">
        <f>SUM(AK115:AK119)</f>
        <v>4075</v>
      </c>
    </row>
    <row r="121" spans="2:38" ht="23.5" thickTop="1">
      <c r="B121" s="56"/>
      <c r="C121" s="54"/>
      <c r="D121" s="61"/>
      <c r="E121" s="61"/>
      <c r="F121" s="61"/>
      <c r="G121" s="61"/>
      <c r="H121" s="61"/>
      <c r="I121" s="62"/>
      <c r="J121" s="57"/>
      <c r="K121" s="57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95"/>
      <c r="AH121" s="95"/>
      <c r="AI121" s="95"/>
      <c r="AJ121" s="95"/>
      <c r="AK121" s="96"/>
    </row>
    <row r="122" spans="2:38" ht="23.5" thickBot="1">
      <c r="B122" s="56"/>
      <c r="C122" s="54"/>
      <c r="D122" s="61"/>
      <c r="E122" s="61"/>
      <c r="F122" s="61"/>
      <c r="G122" s="61"/>
      <c r="H122" s="61"/>
      <c r="I122" s="62"/>
      <c r="J122" s="57"/>
      <c r="K122" s="57"/>
      <c r="L122" s="54"/>
      <c r="M122" s="54"/>
      <c r="N122" s="67"/>
      <c r="O122" s="67"/>
      <c r="P122" s="67"/>
      <c r="Q122" s="271"/>
      <c r="R122" s="271"/>
      <c r="S122" s="271"/>
      <c r="T122" s="271"/>
      <c r="U122" s="271"/>
      <c r="V122" s="271"/>
      <c r="W122" s="271"/>
      <c r="X122" s="67"/>
      <c r="Y122" s="67"/>
      <c r="Z122" s="67"/>
      <c r="AA122" s="54"/>
      <c r="AB122" s="54"/>
      <c r="AC122" s="54"/>
      <c r="AD122" s="54"/>
      <c r="AE122" s="54"/>
      <c r="AF122" s="54"/>
      <c r="AG122" s="95"/>
      <c r="AH122" s="95"/>
      <c r="AI122" s="95"/>
      <c r="AJ122" s="95"/>
      <c r="AK122" s="96"/>
    </row>
    <row r="123" spans="2:38" ht="24" thickTop="1" thickBot="1">
      <c r="B123" s="56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99"/>
      <c r="O123" s="100"/>
      <c r="P123" s="101"/>
      <c r="Q123" s="101"/>
      <c r="R123" s="101"/>
      <c r="S123" s="272" t="s">
        <v>16</v>
      </c>
      <c r="T123" s="272"/>
      <c r="U123" s="272"/>
      <c r="V123" s="272"/>
      <c r="W123" s="272"/>
      <c r="X123" s="272"/>
      <c r="Y123" s="272"/>
      <c r="Z123" s="101"/>
      <c r="AA123" s="101"/>
      <c r="AB123" s="101"/>
      <c r="AC123" s="101"/>
      <c r="AD123" s="101"/>
      <c r="AE123" s="102"/>
      <c r="AF123" s="54"/>
      <c r="AG123" s="95"/>
      <c r="AH123" s="95"/>
      <c r="AI123" s="95"/>
      <c r="AJ123" s="95"/>
      <c r="AK123" s="96"/>
    </row>
    <row r="124" spans="2:38" ht="24" thickTop="1" thickBot="1">
      <c r="B124" s="56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103"/>
      <c r="O124" s="104"/>
      <c r="P124" s="111">
        <f>R130</f>
        <v>3</v>
      </c>
      <c r="Q124" s="106">
        <f>L103</f>
        <v>2</v>
      </c>
      <c r="R124" s="107">
        <f>P124+Q124</f>
        <v>5</v>
      </c>
      <c r="S124" s="104"/>
      <c r="T124" s="104"/>
      <c r="U124" s="108">
        <f>R124</f>
        <v>5</v>
      </c>
      <c r="V124" s="24">
        <f>L105</f>
        <v>3</v>
      </c>
      <c r="W124" s="109">
        <f>U124+V124</f>
        <v>8</v>
      </c>
      <c r="X124" s="104"/>
      <c r="Y124" s="104"/>
      <c r="Z124" s="104"/>
      <c r="AA124" s="104"/>
      <c r="AB124" s="104"/>
      <c r="AC124" s="95"/>
      <c r="AD124" s="95"/>
      <c r="AE124" s="96"/>
      <c r="AF124" s="54"/>
      <c r="AG124" s="273" t="s">
        <v>24</v>
      </c>
      <c r="AH124" s="273"/>
      <c r="AI124" s="273"/>
      <c r="AJ124" s="273"/>
      <c r="AK124" s="273"/>
      <c r="AL124" s="6"/>
    </row>
    <row r="125" spans="2:38" ht="31" customHeight="1" thickTop="1">
      <c r="B125" s="56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103"/>
      <c r="O125" s="104"/>
      <c r="P125" s="10"/>
      <c r="Q125" s="11" t="s">
        <v>3</v>
      </c>
      <c r="R125" s="92">
        <f>R126-R124</f>
        <v>0</v>
      </c>
      <c r="S125" s="104"/>
      <c r="T125" s="104"/>
      <c r="U125" s="10"/>
      <c r="V125" s="11" t="s">
        <v>5</v>
      </c>
      <c r="W125" s="92">
        <f>W126-W124</f>
        <v>0</v>
      </c>
      <c r="X125" s="104"/>
      <c r="Y125" s="104"/>
      <c r="Z125" s="104"/>
      <c r="AA125" s="104"/>
      <c r="AB125" s="104"/>
      <c r="AC125" s="95"/>
      <c r="AD125" s="95"/>
      <c r="AE125" s="96"/>
      <c r="AF125" s="54"/>
      <c r="AG125" s="287" t="s">
        <v>26</v>
      </c>
      <c r="AH125" s="288"/>
      <c r="AI125" s="288"/>
      <c r="AJ125" s="288"/>
      <c r="AK125" s="91">
        <f>AK109</f>
        <v>0</v>
      </c>
      <c r="AL125" s="7"/>
    </row>
    <row r="126" spans="2:38" ht="23.5" thickBot="1">
      <c r="B126" s="56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103"/>
      <c r="O126" s="110"/>
      <c r="P126" s="14">
        <f>R126-Q124</f>
        <v>3</v>
      </c>
      <c r="Q126" s="15">
        <v>2</v>
      </c>
      <c r="R126" s="98">
        <f>U126</f>
        <v>5</v>
      </c>
      <c r="S126" s="104"/>
      <c r="T126" s="104"/>
      <c r="U126" s="14">
        <f>W126-V124</f>
        <v>5</v>
      </c>
      <c r="V126" s="15">
        <v>2</v>
      </c>
      <c r="W126" s="98">
        <f>Z129</f>
        <v>8</v>
      </c>
      <c r="X126" s="104"/>
      <c r="Y126" s="104"/>
      <c r="Z126" s="104"/>
      <c r="AA126" s="104"/>
      <c r="AB126" s="104"/>
      <c r="AC126" s="95"/>
      <c r="AD126" s="95"/>
      <c r="AE126" s="96"/>
      <c r="AF126" s="54"/>
      <c r="AG126" s="289" t="s">
        <v>25</v>
      </c>
      <c r="AH126" s="290"/>
      <c r="AI126" s="290"/>
      <c r="AJ126" s="290"/>
      <c r="AK126" s="92">
        <v>2</v>
      </c>
      <c r="AL126" s="7"/>
    </row>
    <row r="127" spans="2:38" ht="24" thickTop="1" thickBot="1">
      <c r="B127" s="56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103"/>
      <c r="O127" s="104"/>
      <c r="P127" s="95"/>
      <c r="Q127" s="95"/>
      <c r="R127" s="95"/>
      <c r="S127" s="104"/>
      <c r="T127" s="104"/>
      <c r="U127" s="104"/>
      <c r="V127" s="104"/>
      <c r="W127" s="104"/>
      <c r="X127" s="104"/>
      <c r="Y127" s="104"/>
      <c r="Z127" s="111">
        <f>MAX(W124,W130)</f>
        <v>8</v>
      </c>
      <c r="AA127" s="106">
        <f>L107</f>
        <v>2</v>
      </c>
      <c r="AB127" s="112">
        <f>Z127+AA127</f>
        <v>10</v>
      </c>
      <c r="AC127" s="95"/>
      <c r="AD127" s="95"/>
      <c r="AE127" s="96"/>
      <c r="AF127" s="54"/>
      <c r="AG127" s="291" t="s">
        <v>95</v>
      </c>
      <c r="AH127" s="292"/>
      <c r="AI127" s="292"/>
      <c r="AJ127" s="292"/>
      <c r="AK127" s="98">
        <f>AK120</f>
        <v>4075</v>
      </c>
      <c r="AL127" s="7"/>
    </row>
    <row r="128" spans="2:38" ht="23.5" thickTop="1">
      <c r="B128" s="56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103"/>
      <c r="O128" s="104"/>
      <c r="P128" s="95"/>
      <c r="Q128" s="95"/>
      <c r="R128" s="95"/>
      <c r="S128" s="104"/>
      <c r="T128" s="104"/>
      <c r="U128" s="104"/>
      <c r="V128" s="104"/>
      <c r="W128" s="104"/>
      <c r="X128" s="104"/>
      <c r="Y128" s="104"/>
      <c r="Z128" s="10"/>
      <c r="AA128" s="11" t="s">
        <v>44</v>
      </c>
      <c r="AB128" s="92">
        <f>AB129-AB127</f>
        <v>0</v>
      </c>
      <c r="AC128" s="95"/>
      <c r="AD128" s="95"/>
      <c r="AE128" s="96"/>
      <c r="AF128" s="54"/>
      <c r="AG128" s="54"/>
      <c r="AH128" s="54"/>
      <c r="AI128" s="54"/>
      <c r="AJ128" s="54"/>
      <c r="AK128" s="55"/>
    </row>
    <row r="129" spans="2:37" ht="23.5" thickBot="1">
      <c r="B129" s="56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103"/>
      <c r="O129" s="104"/>
      <c r="P129" s="95"/>
      <c r="Q129" s="95"/>
      <c r="R129" s="95"/>
      <c r="S129" s="104"/>
      <c r="T129" s="104"/>
      <c r="U129" s="104"/>
      <c r="V129" s="104"/>
      <c r="W129" s="104"/>
      <c r="X129" s="104"/>
      <c r="Y129" s="104"/>
      <c r="Z129" s="113">
        <f>AB129-AA127</f>
        <v>8</v>
      </c>
      <c r="AA129" s="15">
        <v>2</v>
      </c>
      <c r="AB129" s="98">
        <f>AB127</f>
        <v>10</v>
      </c>
      <c r="AC129" s="95"/>
      <c r="AD129" s="95"/>
      <c r="AE129" s="96"/>
      <c r="AF129" s="54"/>
      <c r="AG129" s="54"/>
      <c r="AH129" s="54"/>
      <c r="AI129" s="54"/>
      <c r="AJ129" s="54"/>
      <c r="AK129" s="55"/>
    </row>
    <row r="130" spans="2:37" ht="23.5" thickTop="1">
      <c r="B130" s="56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103"/>
      <c r="O130" s="104"/>
      <c r="P130" s="105">
        <v>0</v>
      </c>
      <c r="Q130" s="106">
        <f>L104</f>
        <v>3</v>
      </c>
      <c r="R130" s="107">
        <f>P130+Q130</f>
        <v>3</v>
      </c>
      <c r="S130" s="104"/>
      <c r="T130" s="104"/>
      <c r="U130" s="111">
        <f>R130</f>
        <v>3</v>
      </c>
      <c r="V130" s="106">
        <f>L106</f>
        <v>5</v>
      </c>
      <c r="W130" s="107">
        <f>U130+V130</f>
        <v>8</v>
      </c>
      <c r="X130" s="104"/>
      <c r="Y130" s="104"/>
      <c r="Z130" s="104"/>
      <c r="AA130" s="104"/>
      <c r="AB130" s="104"/>
      <c r="AC130" s="95"/>
      <c r="AD130" s="95"/>
      <c r="AE130" s="96"/>
      <c r="AF130" s="54"/>
      <c r="AG130" s="54"/>
      <c r="AH130" s="54"/>
      <c r="AI130" s="54"/>
      <c r="AJ130" s="54"/>
      <c r="AK130" s="55"/>
    </row>
    <row r="131" spans="2:37" ht="23">
      <c r="B131" s="56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103"/>
      <c r="O131" s="104"/>
      <c r="P131" s="10"/>
      <c r="Q131" s="11" t="s">
        <v>4</v>
      </c>
      <c r="R131" s="97">
        <f>R132-R130</f>
        <v>0</v>
      </c>
      <c r="S131" s="104"/>
      <c r="T131" s="104"/>
      <c r="U131" s="10"/>
      <c r="V131" s="11" t="s">
        <v>6</v>
      </c>
      <c r="W131" s="92">
        <f>W132-W130</f>
        <v>0</v>
      </c>
      <c r="X131" s="104"/>
      <c r="Y131" s="104"/>
      <c r="Z131" s="104"/>
      <c r="AA131" s="104"/>
      <c r="AB131" s="104"/>
      <c r="AC131" s="95"/>
      <c r="AD131" s="95"/>
      <c r="AE131" s="96"/>
      <c r="AF131" s="54"/>
      <c r="AG131" s="54"/>
      <c r="AH131" s="54"/>
      <c r="AI131" s="54"/>
      <c r="AJ131" s="54"/>
      <c r="AK131" s="55"/>
    </row>
    <row r="132" spans="2:37" ht="22" customHeight="1" thickBot="1">
      <c r="B132" s="69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69"/>
      <c r="O132" s="70"/>
      <c r="P132" s="14">
        <f>R132-Q130</f>
        <v>0</v>
      </c>
      <c r="Q132" s="15">
        <v>2</v>
      </c>
      <c r="R132" s="98">
        <f>MIN(U132,R126)</f>
        <v>3</v>
      </c>
      <c r="S132" s="114"/>
      <c r="T132" s="114"/>
      <c r="U132" s="14">
        <f>W132-V130</f>
        <v>3</v>
      </c>
      <c r="V132" s="15">
        <v>2</v>
      </c>
      <c r="W132" s="98">
        <f>Z129</f>
        <v>8</v>
      </c>
      <c r="X132" s="71"/>
      <c r="Y132" s="71"/>
      <c r="Z132" s="71"/>
      <c r="AA132" s="71"/>
      <c r="AB132" s="71"/>
      <c r="AC132" s="70"/>
      <c r="AD132" s="70"/>
      <c r="AE132" s="72"/>
      <c r="AF132" s="70"/>
      <c r="AG132" s="70"/>
      <c r="AH132" s="70"/>
      <c r="AI132" s="70"/>
      <c r="AJ132" s="70"/>
      <c r="AK132" s="72"/>
    </row>
    <row r="133" spans="2:37" ht="22" customHeight="1" thickTop="1" thickBot="1"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104"/>
      <c r="Q133" s="104"/>
      <c r="R133" s="104"/>
      <c r="S133" s="104"/>
      <c r="T133" s="104"/>
      <c r="U133" s="104"/>
      <c r="V133" s="104"/>
      <c r="W133" s="104"/>
      <c r="X133" s="166"/>
      <c r="Y133" s="166"/>
      <c r="Z133" s="166"/>
      <c r="AA133" s="166"/>
      <c r="AB133" s="166"/>
      <c r="AC133" s="54"/>
      <c r="AD133" s="54"/>
      <c r="AE133" s="54"/>
      <c r="AF133" s="54"/>
      <c r="AG133" s="54"/>
      <c r="AH133" s="54"/>
      <c r="AI133" s="54"/>
      <c r="AJ133" s="54"/>
      <c r="AK133" s="54"/>
    </row>
    <row r="134" spans="2:37" ht="51.5" customHeight="1" thickTop="1" thickBot="1">
      <c r="B134" s="308" t="s">
        <v>112</v>
      </c>
      <c r="C134" s="309"/>
      <c r="D134" s="309"/>
      <c r="E134" s="309"/>
      <c r="F134" s="309"/>
      <c r="G134" s="309"/>
      <c r="H134" s="309"/>
      <c r="I134" s="309"/>
      <c r="J134" s="309"/>
      <c r="K134" s="309"/>
      <c r="L134" s="309"/>
      <c r="M134" s="309"/>
      <c r="N134" s="309"/>
      <c r="O134" s="309"/>
      <c r="P134" s="309"/>
      <c r="Q134" s="309"/>
      <c r="R134" s="309"/>
      <c r="S134" s="309"/>
      <c r="T134" s="309"/>
      <c r="U134" s="309"/>
      <c r="V134" s="309"/>
      <c r="W134" s="309"/>
      <c r="X134" s="309"/>
      <c r="Y134" s="309"/>
      <c r="Z134" s="309"/>
      <c r="AA134" s="309"/>
      <c r="AB134" s="309"/>
      <c r="AC134" s="309"/>
      <c r="AD134" s="309"/>
      <c r="AE134" s="309"/>
      <c r="AF134" s="309"/>
      <c r="AG134" s="309"/>
      <c r="AH134" s="309"/>
      <c r="AI134" s="309"/>
      <c r="AJ134" s="309"/>
      <c r="AK134" s="310"/>
    </row>
    <row r="135" spans="2:37" ht="92" customHeight="1" thickTop="1" thickBot="1">
      <c r="B135" s="26" t="s">
        <v>1</v>
      </c>
      <c r="C135" s="27" t="s">
        <v>2</v>
      </c>
      <c r="D135" s="27" t="s">
        <v>11</v>
      </c>
      <c r="E135" s="28" t="s">
        <v>12</v>
      </c>
      <c r="F135" s="27" t="s">
        <v>69</v>
      </c>
      <c r="G135" s="27" t="s">
        <v>70</v>
      </c>
      <c r="H135" s="27" t="s">
        <v>71</v>
      </c>
      <c r="I135" s="27" t="s">
        <v>75</v>
      </c>
      <c r="J135" s="27" t="s">
        <v>13</v>
      </c>
      <c r="K135" s="27" t="s">
        <v>72</v>
      </c>
      <c r="L135" s="27" t="s">
        <v>14</v>
      </c>
      <c r="M135" s="122" t="s">
        <v>15</v>
      </c>
      <c r="N135" s="126">
        <v>1</v>
      </c>
      <c r="O135" s="73">
        <v>2</v>
      </c>
      <c r="P135" s="73">
        <v>3</v>
      </c>
      <c r="Q135" s="73">
        <v>4</v>
      </c>
      <c r="R135" s="73">
        <v>5</v>
      </c>
      <c r="S135" s="73">
        <v>6</v>
      </c>
      <c r="T135" s="73">
        <v>7</v>
      </c>
      <c r="U135" s="73">
        <v>8</v>
      </c>
      <c r="V135" s="73">
        <v>9</v>
      </c>
      <c r="W135" s="73">
        <v>10</v>
      </c>
      <c r="X135" s="73">
        <v>11</v>
      </c>
      <c r="Y135" s="73">
        <v>12</v>
      </c>
      <c r="Z135" s="73">
        <v>13</v>
      </c>
      <c r="AA135" s="73">
        <v>14</v>
      </c>
      <c r="AB135" s="73">
        <v>15</v>
      </c>
      <c r="AC135" s="73">
        <v>16</v>
      </c>
      <c r="AD135" s="73">
        <v>17</v>
      </c>
      <c r="AE135" s="73">
        <v>18</v>
      </c>
      <c r="AF135" s="54"/>
      <c r="AG135" s="54"/>
      <c r="AH135" s="54"/>
      <c r="AI135" s="54"/>
      <c r="AJ135" s="54"/>
      <c r="AK135" s="55"/>
    </row>
    <row r="136" spans="2:37" ht="26.5" customHeight="1" thickTop="1" thickBot="1">
      <c r="B136" s="21">
        <v>1</v>
      </c>
      <c r="C136" s="22" t="s">
        <v>3</v>
      </c>
      <c r="D136" s="22">
        <v>2</v>
      </c>
      <c r="E136" s="22">
        <v>2</v>
      </c>
      <c r="F136" s="22">
        <v>400</v>
      </c>
      <c r="G136" s="23" t="s">
        <v>96</v>
      </c>
      <c r="H136" s="23" t="s">
        <v>96</v>
      </c>
      <c r="I136" s="23" t="s">
        <v>96</v>
      </c>
      <c r="J136" s="23"/>
      <c r="K136" s="160" t="s">
        <v>96</v>
      </c>
      <c r="L136" s="23">
        <f>D136-J136</f>
        <v>2</v>
      </c>
      <c r="M136" s="123">
        <v>2</v>
      </c>
      <c r="N136" s="159"/>
      <c r="O136" s="76"/>
      <c r="P136" s="75">
        <v>2</v>
      </c>
      <c r="Q136" s="75">
        <v>2</v>
      </c>
      <c r="R136" s="76"/>
      <c r="S136" s="22"/>
      <c r="T136" s="22"/>
      <c r="U136" s="22"/>
      <c r="V136" s="22"/>
      <c r="W136" s="22"/>
      <c r="X136" s="22"/>
      <c r="Y136" s="22"/>
      <c r="Z136" s="22"/>
      <c r="AA136" s="77"/>
      <c r="AB136" s="78"/>
      <c r="AC136" s="78"/>
      <c r="AD136" s="78"/>
      <c r="AE136" s="79"/>
      <c r="AF136" s="54"/>
      <c r="AG136" s="54"/>
      <c r="AH136" s="54"/>
      <c r="AI136" s="54"/>
      <c r="AJ136" s="54"/>
      <c r="AK136" s="55"/>
    </row>
    <row r="137" spans="2:37" ht="24" thickTop="1" thickBot="1">
      <c r="B137" s="10">
        <v>2</v>
      </c>
      <c r="C137" s="11" t="s">
        <v>4</v>
      </c>
      <c r="D137" s="11">
        <v>3</v>
      </c>
      <c r="E137" s="11">
        <v>2</v>
      </c>
      <c r="F137" s="11">
        <v>600</v>
      </c>
      <c r="G137" s="11">
        <v>800</v>
      </c>
      <c r="H137" s="12">
        <f>(G137-F137)/(D137-E137)</f>
        <v>200</v>
      </c>
      <c r="I137" s="12">
        <f>D137-E137</f>
        <v>1</v>
      </c>
      <c r="J137" s="17" t="s">
        <v>101</v>
      </c>
      <c r="K137" s="160">
        <f t="shared" ref="K137:K140" si="18">J137*H137</f>
        <v>200</v>
      </c>
      <c r="L137" s="23">
        <f t="shared" ref="L137:L140" si="19">D137-J137</f>
        <v>2</v>
      </c>
      <c r="M137" s="117">
        <v>3</v>
      </c>
      <c r="N137" s="128">
        <v>3</v>
      </c>
      <c r="O137" s="80">
        <v>3</v>
      </c>
      <c r="P137" s="81"/>
      <c r="Q137" s="81"/>
      <c r="R137" s="81"/>
      <c r="S137" s="81"/>
      <c r="T137" s="81"/>
      <c r="U137" s="81"/>
      <c r="V137" s="11"/>
      <c r="W137" s="11"/>
      <c r="X137" s="11"/>
      <c r="Y137" s="11"/>
      <c r="Z137" s="11"/>
      <c r="AA137" s="82"/>
      <c r="AB137" s="82"/>
      <c r="AC137" s="82"/>
      <c r="AD137" s="82"/>
      <c r="AE137" s="83"/>
      <c r="AF137" s="54"/>
      <c r="AG137" s="273" t="s">
        <v>42</v>
      </c>
      <c r="AH137" s="273"/>
      <c r="AI137" s="273"/>
      <c r="AJ137" s="273"/>
      <c r="AK137" s="273"/>
    </row>
    <row r="138" spans="2:37" ht="23.5" thickTop="1">
      <c r="B138" s="10">
        <v>3</v>
      </c>
      <c r="C138" s="11" t="s">
        <v>5</v>
      </c>
      <c r="D138" s="11">
        <v>4</v>
      </c>
      <c r="E138" s="11">
        <v>3</v>
      </c>
      <c r="F138" s="11">
        <v>600</v>
      </c>
      <c r="G138" s="11">
        <v>700</v>
      </c>
      <c r="H138" s="12">
        <f>(G138-F138)/(D138-E138)</f>
        <v>100</v>
      </c>
      <c r="I138" s="12">
        <f t="shared" ref="I138:I140" si="20">D138-E138</f>
        <v>1</v>
      </c>
      <c r="J138" s="17" t="s">
        <v>101</v>
      </c>
      <c r="K138" s="160">
        <f t="shared" si="18"/>
        <v>100</v>
      </c>
      <c r="L138" s="23">
        <f t="shared" si="19"/>
        <v>3</v>
      </c>
      <c r="M138" s="117">
        <v>2</v>
      </c>
      <c r="N138" s="10"/>
      <c r="O138" s="11"/>
      <c r="P138" s="81"/>
      <c r="Q138" s="81"/>
      <c r="R138" s="80">
        <v>2</v>
      </c>
      <c r="S138" s="80">
        <v>2</v>
      </c>
      <c r="T138" s="80">
        <v>2</v>
      </c>
      <c r="U138" s="81"/>
      <c r="V138" s="81"/>
      <c r="W138" s="11"/>
      <c r="X138" s="11"/>
      <c r="Y138" s="11"/>
      <c r="Z138" s="11"/>
      <c r="AA138" s="84"/>
      <c r="AB138" s="82"/>
      <c r="AC138" s="82"/>
      <c r="AD138" s="82"/>
      <c r="AE138" s="85"/>
      <c r="AF138" s="54"/>
      <c r="AG138" s="287" t="s">
        <v>93</v>
      </c>
      <c r="AH138" s="288"/>
      <c r="AI138" s="288"/>
      <c r="AJ138" s="288"/>
      <c r="AK138" s="91">
        <v>100</v>
      </c>
    </row>
    <row r="139" spans="2:37" ht="23">
      <c r="B139" s="10">
        <v>4</v>
      </c>
      <c r="C139" s="13" t="s">
        <v>6</v>
      </c>
      <c r="D139" s="13">
        <v>6</v>
      </c>
      <c r="E139" s="13">
        <v>2</v>
      </c>
      <c r="F139" s="13">
        <v>700</v>
      </c>
      <c r="G139" s="13">
        <v>1000</v>
      </c>
      <c r="H139" s="12">
        <f t="shared" ref="H139:H140" si="21">(G139-F139)/(D139-E139)</f>
        <v>75</v>
      </c>
      <c r="I139" s="12">
        <f t="shared" si="20"/>
        <v>4</v>
      </c>
      <c r="J139" s="17" t="s">
        <v>101</v>
      </c>
      <c r="K139" s="160">
        <f t="shared" si="18"/>
        <v>75</v>
      </c>
      <c r="L139" s="23">
        <f t="shared" si="19"/>
        <v>5</v>
      </c>
      <c r="M139" s="124">
        <v>1</v>
      </c>
      <c r="N139" s="10"/>
      <c r="O139" s="11"/>
      <c r="P139" s="80">
        <v>1</v>
      </c>
      <c r="Q139" s="80">
        <v>1</v>
      </c>
      <c r="R139" s="80">
        <v>1</v>
      </c>
      <c r="S139" s="80">
        <v>1</v>
      </c>
      <c r="T139" s="80">
        <v>1</v>
      </c>
      <c r="U139" s="81"/>
      <c r="V139" s="81"/>
      <c r="W139" s="11"/>
      <c r="X139" s="11"/>
      <c r="Y139" s="11"/>
      <c r="Z139" s="11"/>
      <c r="AA139" s="84"/>
      <c r="AB139" s="82"/>
      <c r="AC139" s="82"/>
      <c r="AD139" s="82"/>
      <c r="AE139" s="85"/>
      <c r="AF139" s="54"/>
      <c r="AG139" s="289" t="s">
        <v>94</v>
      </c>
      <c r="AH139" s="290"/>
      <c r="AI139" s="290"/>
      <c r="AJ139" s="290"/>
      <c r="AK139" s="92">
        <v>400</v>
      </c>
    </row>
    <row r="140" spans="2:37" ht="23.5" thickBot="1">
      <c r="B140" s="14">
        <v>5</v>
      </c>
      <c r="C140" s="15" t="s">
        <v>44</v>
      </c>
      <c r="D140" s="15">
        <v>3</v>
      </c>
      <c r="E140" s="15">
        <v>2</v>
      </c>
      <c r="F140" s="15">
        <v>500</v>
      </c>
      <c r="G140" s="15">
        <v>600</v>
      </c>
      <c r="H140" s="16">
        <f t="shared" si="21"/>
        <v>100</v>
      </c>
      <c r="I140" s="16">
        <f t="shared" si="20"/>
        <v>1</v>
      </c>
      <c r="J140" s="19" t="s">
        <v>101</v>
      </c>
      <c r="K140" s="164">
        <f t="shared" si="18"/>
        <v>100</v>
      </c>
      <c r="L140" s="138">
        <f t="shared" si="19"/>
        <v>2</v>
      </c>
      <c r="M140" s="125">
        <v>3</v>
      </c>
      <c r="N140" s="14"/>
      <c r="O140" s="15"/>
      <c r="P140" s="15"/>
      <c r="Q140" s="15"/>
      <c r="R140" s="15"/>
      <c r="S140" s="15"/>
      <c r="T140" s="15"/>
      <c r="U140" s="87">
        <v>3</v>
      </c>
      <c r="V140" s="87">
        <v>3</v>
      </c>
      <c r="W140" s="86"/>
      <c r="X140" s="86"/>
      <c r="Y140" s="86"/>
      <c r="Z140" s="86"/>
      <c r="AA140" s="88"/>
      <c r="AB140" s="89"/>
      <c r="AC140" s="89"/>
      <c r="AD140" s="89"/>
      <c r="AE140" s="90"/>
      <c r="AF140" s="54"/>
      <c r="AG140" s="289" t="s">
        <v>17</v>
      </c>
      <c r="AH140" s="290"/>
      <c r="AI140" s="290"/>
      <c r="AJ140" s="290"/>
      <c r="AK140" s="92">
        <v>3</v>
      </c>
    </row>
    <row r="141" spans="2:37" ht="24" thickTop="1" thickBot="1">
      <c r="B141" s="56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289" t="s">
        <v>8</v>
      </c>
      <c r="AH141" s="290"/>
      <c r="AI141" s="290"/>
      <c r="AJ141" s="290"/>
      <c r="AK141" s="93">
        <v>10</v>
      </c>
    </row>
    <row r="142" spans="2:37" ht="23.5" thickTop="1">
      <c r="B142" s="56"/>
      <c r="C142" s="57"/>
      <c r="D142" s="57"/>
      <c r="E142" s="57"/>
      <c r="F142" s="57"/>
      <c r="G142" s="57"/>
      <c r="H142" s="57"/>
      <c r="I142" s="58"/>
      <c r="J142" s="58"/>
      <c r="K142" s="58"/>
      <c r="L142" s="58"/>
      <c r="M142" s="58"/>
      <c r="N142" s="82">
        <f>SUM(N136:N140)</f>
        <v>3</v>
      </c>
      <c r="O142" s="82">
        <f t="shared" ref="O142:V142" si="22">SUM(O136:O140)</f>
        <v>3</v>
      </c>
      <c r="P142" s="82">
        <f t="shared" si="22"/>
        <v>3</v>
      </c>
      <c r="Q142" s="82">
        <f t="shared" si="22"/>
        <v>3</v>
      </c>
      <c r="R142" s="82">
        <f t="shared" si="22"/>
        <v>3</v>
      </c>
      <c r="S142" s="82">
        <f t="shared" si="22"/>
        <v>3</v>
      </c>
      <c r="T142" s="82">
        <f t="shared" si="22"/>
        <v>3</v>
      </c>
      <c r="U142" s="82">
        <f t="shared" si="22"/>
        <v>3</v>
      </c>
      <c r="V142" s="82">
        <f t="shared" si="22"/>
        <v>3</v>
      </c>
      <c r="W142" s="115"/>
      <c r="X142" s="115"/>
      <c r="Y142" s="115"/>
      <c r="Z142" s="115"/>
      <c r="AA142" s="115"/>
      <c r="AB142" s="115"/>
      <c r="AC142" s="115"/>
      <c r="AD142" s="115"/>
      <c r="AE142" s="116"/>
      <c r="AF142" s="54"/>
      <c r="AG142" s="289" t="s">
        <v>18</v>
      </c>
      <c r="AH142" s="290"/>
      <c r="AI142" s="290"/>
      <c r="AJ142" s="290"/>
      <c r="AK142" s="92">
        <f>IF(AB160&gt;AK141,(AB160-AK141),0)</f>
        <v>0</v>
      </c>
    </row>
    <row r="143" spans="2:37" ht="23.5" thickBot="1">
      <c r="B143" s="56"/>
      <c r="C143" s="59"/>
      <c r="D143" s="59"/>
      <c r="E143" s="59"/>
      <c r="F143" s="60"/>
      <c r="G143" s="59"/>
      <c r="H143" s="54"/>
      <c r="I143" s="61"/>
      <c r="J143" s="61"/>
      <c r="K143" s="61"/>
      <c r="L143" s="61"/>
      <c r="M143" s="61"/>
      <c r="N143" s="299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1"/>
      <c r="AF143" s="54"/>
      <c r="AG143" s="291" t="s">
        <v>48</v>
      </c>
      <c r="AH143" s="292"/>
      <c r="AI143" s="292"/>
      <c r="AJ143" s="292"/>
      <c r="AK143" s="94">
        <v>0.3</v>
      </c>
    </row>
    <row r="144" spans="2:37" ht="23.5" thickTop="1">
      <c r="B144" s="56"/>
      <c r="C144" s="59"/>
      <c r="D144" s="59"/>
      <c r="E144" s="59"/>
      <c r="F144" s="63"/>
      <c r="G144" s="59"/>
      <c r="H144" s="54"/>
      <c r="I144" s="61"/>
      <c r="J144" s="61"/>
      <c r="K144" s="61"/>
      <c r="L144" s="61"/>
      <c r="M144" s="61"/>
      <c r="N144" s="299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  <c r="AE144" s="301"/>
      <c r="AF144" s="54"/>
      <c r="AG144" s="95"/>
      <c r="AH144" s="95"/>
      <c r="AI144" s="95"/>
      <c r="AJ144" s="95"/>
      <c r="AK144" s="96"/>
    </row>
    <row r="145" spans="2:38" ht="23">
      <c r="B145" s="56"/>
      <c r="C145" s="59"/>
      <c r="D145" s="59"/>
      <c r="E145" s="59"/>
      <c r="F145" s="60"/>
      <c r="G145" s="54"/>
      <c r="H145" s="54"/>
      <c r="I145" s="61"/>
      <c r="J145" s="61"/>
      <c r="K145" s="61"/>
      <c r="L145" s="61"/>
      <c r="M145" s="61"/>
      <c r="N145" s="299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  <c r="AE145" s="301"/>
      <c r="AF145" s="54"/>
      <c r="AG145" s="95"/>
      <c r="AH145" s="95"/>
      <c r="AI145" s="95"/>
      <c r="AJ145" s="95"/>
      <c r="AK145" s="96"/>
    </row>
    <row r="146" spans="2:38" ht="23.5" thickBot="1">
      <c r="B146" s="56"/>
      <c r="C146" s="59"/>
      <c r="D146" s="59"/>
      <c r="E146" s="59"/>
      <c r="F146" s="60"/>
      <c r="G146" s="54"/>
      <c r="H146" s="54"/>
      <c r="I146" s="61"/>
      <c r="J146" s="61"/>
      <c r="K146" s="61"/>
      <c r="L146" s="61"/>
      <c r="M146" s="61"/>
      <c r="N146" s="299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1"/>
      <c r="AF146" s="54"/>
      <c r="AG146" s="95"/>
      <c r="AH146" s="95"/>
      <c r="AI146" s="95"/>
      <c r="AJ146" s="95"/>
      <c r="AK146" s="96"/>
    </row>
    <row r="147" spans="2:38" ht="23.5" thickTop="1" thickBot="1">
      <c r="B147" s="56"/>
      <c r="C147" s="59"/>
      <c r="D147" s="59"/>
      <c r="E147" s="59"/>
      <c r="F147" s="60"/>
      <c r="G147" s="54"/>
      <c r="H147" s="54"/>
      <c r="I147" s="61"/>
      <c r="J147" s="61"/>
      <c r="K147" s="61"/>
      <c r="L147" s="61"/>
      <c r="M147" s="61"/>
      <c r="N147" s="299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1"/>
      <c r="AF147" s="54"/>
      <c r="AG147" s="273" t="s">
        <v>43</v>
      </c>
      <c r="AH147" s="273"/>
      <c r="AI147" s="273"/>
      <c r="AJ147" s="273"/>
      <c r="AK147" s="273"/>
    </row>
    <row r="148" spans="2:38" ht="23.5" thickTop="1">
      <c r="B148" s="56"/>
      <c r="C148" s="59"/>
      <c r="D148" s="59"/>
      <c r="E148" s="59"/>
      <c r="F148" s="60"/>
      <c r="G148" s="54"/>
      <c r="H148" s="54"/>
      <c r="I148" s="61"/>
      <c r="J148" s="61"/>
      <c r="K148" s="61"/>
      <c r="L148" s="61"/>
      <c r="M148" s="61"/>
      <c r="N148" s="299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1"/>
      <c r="AF148" s="54"/>
      <c r="AG148" s="305" t="s">
        <v>19</v>
      </c>
      <c r="AH148" s="306"/>
      <c r="AI148" s="306"/>
      <c r="AJ148" s="307"/>
      <c r="AK148" s="91">
        <f>SUM(F136:F140)</f>
        <v>2800</v>
      </c>
    </row>
    <row r="149" spans="2:38" ht="23">
      <c r="B149" s="56"/>
      <c r="C149" s="54"/>
      <c r="D149" s="65"/>
      <c r="E149" s="65"/>
      <c r="F149" s="65"/>
      <c r="G149" s="54"/>
      <c r="H149" s="54"/>
      <c r="I149" s="54"/>
      <c r="J149" s="54"/>
      <c r="K149" s="54"/>
      <c r="L149" s="54"/>
      <c r="M149" s="54"/>
      <c r="N149" s="299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  <c r="AE149" s="301"/>
      <c r="AF149" s="54"/>
      <c r="AG149" s="293" t="s">
        <v>20</v>
      </c>
      <c r="AH149" s="294"/>
      <c r="AI149" s="294"/>
      <c r="AJ149" s="295"/>
      <c r="AK149" s="97">
        <f>SUM(K136:K140)</f>
        <v>475</v>
      </c>
    </row>
    <row r="150" spans="2:38" ht="23">
      <c r="B150" s="56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299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1"/>
      <c r="AF150" s="54"/>
      <c r="AG150" s="293" t="s">
        <v>21</v>
      </c>
      <c r="AH150" s="294"/>
      <c r="AI150" s="294"/>
      <c r="AJ150" s="295"/>
      <c r="AK150" s="92">
        <f>AB160*AK138</f>
        <v>900</v>
      </c>
    </row>
    <row r="151" spans="2:38" ht="23">
      <c r="B151" s="56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299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1"/>
      <c r="AF151" s="54"/>
      <c r="AG151" s="293" t="s">
        <v>22</v>
      </c>
      <c r="AH151" s="294"/>
      <c r="AI151" s="294"/>
      <c r="AJ151" s="295"/>
      <c r="AK151" s="93">
        <f>AK142*AK139</f>
        <v>0</v>
      </c>
    </row>
    <row r="152" spans="2:38" ht="23">
      <c r="B152" s="56"/>
      <c r="C152" s="54"/>
      <c r="D152" s="58"/>
      <c r="E152" s="58"/>
      <c r="F152" s="58"/>
      <c r="G152" s="58"/>
      <c r="H152" s="58"/>
      <c r="I152" s="58"/>
      <c r="J152" s="66"/>
      <c r="K152" s="66"/>
      <c r="L152" s="66"/>
      <c r="M152" s="66"/>
      <c r="N152" s="299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1"/>
      <c r="AF152" s="54"/>
      <c r="AG152" s="293" t="s">
        <v>23</v>
      </c>
      <c r="AH152" s="294"/>
      <c r="AI152" s="294"/>
      <c r="AJ152" s="295"/>
      <c r="AK152" s="92">
        <v>0</v>
      </c>
    </row>
    <row r="153" spans="2:38" ht="23.5" thickBot="1">
      <c r="B153" s="56"/>
      <c r="C153" s="54"/>
      <c r="D153" s="61"/>
      <c r="E153" s="61"/>
      <c r="F153" s="61"/>
      <c r="G153" s="61"/>
      <c r="H153" s="61"/>
      <c r="I153" s="62"/>
      <c r="J153" s="57"/>
      <c r="K153" s="57"/>
      <c r="L153" s="54"/>
      <c r="M153" s="54"/>
      <c r="N153" s="302"/>
      <c r="O153" s="303"/>
      <c r="P153" s="303"/>
      <c r="Q153" s="303"/>
      <c r="R153" s="303"/>
      <c r="S153" s="303"/>
      <c r="T153" s="303"/>
      <c r="U153" s="303"/>
      <c r="V153" s="303"/>
      <c r="W153" s="303"/>
      <c r="X153" s="303"/>
      <c r="Y153" s="303"/>
      <c r="Z153" s="303"/>
      <c r="AA153" s="303"/>
      <c r="AB153" s="303"/>
      <c r="AC153" s="303"/>
      <c r="AD153" s="303"/>
      <c r="AE153" s="304"/>
      <c r="AF153" s="54"/>
      <c r="AG153" s="296" t="s">
        <v>0</v>
      </c>
      <c r="AH153" s="297"/>
      <c r="AI153" s="297"/>
      <c r="AJ153" s="298"/>
      <c r="AK153" s="94">
        <f>SUM(AK148:AK152)</f>
        <v>4175</v>
      </c>
    </row>
    <row r="154" spans="2:38" ht="23.5" thickTop="1">
      <c r="B154" s="56"/>
      <c r="C154" s="54"/>
      <c r="D154" s="61"/>
      <c r="E154" s="61"/>
      <c r="F154" s="61"/>
      <c r="G154" s="61"/>
      <c r="H154" s="61"/>
      <c r="I154" s="62"/>
      <c r="J154" s="57"/>
      <c r="K154" s="57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95"/>
      <c r="AH154" s="95"/>
      <c r="AI154" s="95"/>
      <c r="AJ154" s="95"/>
      <c r="AK154" s="96"/>
    </row>
    <row r="155" spans="2:38" ht="23.5" thickBot="1">
      <c r="B155" s="56"/>
      <c r="C155" s="54"/>
      <c r="D155" s="61"/>
      <c r="E155" s="61"/>
      <c r="F155" s="61"/>
      <c r="G155" s="61"/>
      <c r="H155" s="61"/>
      <c r="I155" s="62"/>
      <c r="J155" s="57"/>
      <c r="K155" s="57"/>
      <c r="L155" s="54"/>
      <c r="M155" s="54"/>
      <c r="N155" s="67"/>
      <c r="O155" s="67"/>
      <c r="P155" s="67"/>
      <c r="Q155" s="271"/>
      <c r="R155" s="271"/>
      <c r="S155" s="271"/>
      <c r="T155" s="271"/>
      <c r="U155" s="271"/>
      <c r="V155" s="271"/>
      <c r="W155" s="271"/>
      <c r="X155" s="67"/>
      <c r="Y155" s="67"/>
      <c r="Z155" s="67"/>
      <c r="AA155" s="54"/>
      <c r="AB155" s="54"/>
      <c r="AC155" s="54"/>
      <c r="AD155" s="54"/>
      <c r="AE155" s="54"/>
      <c r="AF155" s="54"/>
      <c r="AG155" s="95"/>
      <c r="AH155" s="95"/>
      <c r="AI155" s="95"/>
      <c r="AJ155" s="95"/>
      <c r="AK155" s="96"/>
    </row>
    <row r="156" spans="2:38" ht="24" thickTop="1" thickBot="1">
      <c r="B156" s="56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99"/>
      <c r="O156" s="100"/>
      <c r="P156" s="101"/>
      <c r="Q156" s="101"/>
      <c r="R156" s="101"/>
      <c r="S156" s="272" t="s">
        <v>16</v>
      </c>
      <c r="T156" s="272"/>
      <c r="U156" s="272"/>
      <c r="V156" s="272"/>
      <c r="W156" s="272"/>
      <c r="X156" s="272"/>
      <c r="Y156" s="272"/>
      <c r="Z156" s="101"/>
      <c r="AA156" s="101"/>
      <c r="AB156" s="101"/>
      <c r="AC156" s="101"/>
      <c r="AD156" s="101"/>
      <c r="AE156" s="102"/>
      <c r="AF156" s="54"/>
      <c r="AG156" s="95"/>
      <c r="AH156" s="95"/>
      <c r="AI156" s="95"/>
      <c r="AJ156" s="95"/>
      <c r="AK156" s="96"/>
    </row>
    <row r="157" spans="2:38" ht="24" thickTop="1" thickBot="1">
      <c r="B157" s="56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103"/>
      <c r="O157" s="104"/>
      <c r="P157" s="111">
        <f>R163</f>
        <v>2</v>
      </c>
      <c r="Q157" s="106">
        <f>L136</f>
        <v>2</v>
      </c>
      <c r="R157" s="107">
        <f>P157+Q157</f>
        <v>4</v>
      </c>
      <c r="S157" s="104"/>
      <c r="T157" s="104"/>
      <c r="U157" s="108">
        <f>R157</f>
        <v>4</v>
      </c>
      <c r="V157" s="24">
        <f>L138</f>
        <v>3</v>
      </c>
      <c r="W157" s="109">
        <f>U157+V157</f>
        <v>7</v>
      </c>
      <c r="X157" s="104"/>
      <c r="Y157" s="104"/>
      <c r="Z157" s="104"/>
      <c r="AA157" s="104"/>
      <c r="AB157" s="104"/>
      <c r="AC157" s="95"/>
      <c r="AD157" s="95"/>
      <c r="AE157" s="96"/>
      <c r="AF157" s="54"/>
      <c r="AG157" s="273" t="s">
        <v>24</v>
      </c>
      <c r="AH157" s="273"/>
      <c r="AI157" s="273"/>
      <c r="AJ157" s="273"/>
      <c r="AK157" s="273"/>
      <c r="AL157" s="6"/>
    </row>
    <row r="158" spans="2:38" ht="31" customHeight="1" thickTop="1">
      <c r="B158" s="56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103"/>
      <c r="O158" s="104"/>
      <c r="P158" s="10"/>
      <c r="Q158" s="11" t="s">
        <v>3</v>
      </c>
      <c r="R158" s="92">
        <f>R159-R157</f>
        <v>0</v>
      </c>
      <c r="S158" s="104"/>
      <c r="T158" s="104"/>
      <c r="U158" s="10"/>
      <c r="V158" s="11" t="s">
        <v>5</v>
      </c>
      <c r="W158" s="92">
        <f>W159-W157</f>
        <v>0</v>
      </c>
      <c r="X158" s="104"/>
      <c r="Y158" s="104"/>
      <c r="Z158" s="104"/>
      <c r="AA158" s="104"/>
      <c r="AB158" s="104"/>
      <c r="AC158" s="95"/>
      <c r="AD158" s="95"/>
      <c r="AE158" s="96"/>
      <c r="AF158" s="54"/>
      <c r="AG158" s="287" t="s">
        <v>26</v>
      </c>
      <c r="AH158" s="288"/>
      <c r="AI158" s="288"/>
      <c r="AJ158" s="288"/>
      <c r="AK158" s="91">
        <f>AK142</f>
        <v>0</v>
      </c>
      <c r="AL158" s="7"/>
    </row>
    <row r="159" spans="2:38" ht="23.5" thickBot="1">
      <c r="B159" s="56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103"/>
      <c r="O159" s="110"/>
      <c r="P159" s="14">
        <f>R159-Q157</f>
        <v>2</v>
      </c>
      <c r="Q159" s="15">
        <v>2</v>
      </c>
      <c r="R159" s="98">
        <f>U159</f>
        <v>4</v>
      </c>
      <c r="S159" s="104"/>
      <c r="T159" s="104"/>
      <c r="U159" s="14">
        <f>W159-V157</f>
        <v>4</v>
      </c>
      <c r="V159" s="15">
        <v>2</v>
      </c>
      <c r="W159" s="98">
        <f>Z162</f>
        <v>7</v>
      </c>
      <c r="X159" s="104"/>
      <c r="Y159" s="104"/>
      <c r="Z159" s="104"/>
      <c r="AA159" s="104"/>
      <c r="AB159" s="104"/>
      <c r="AC159" s="95"/>
      <c r="AD159" s="95"/>
      <c r="AE159" s="96"/>
      <c r="AF159" s="54"/>
      <c r="AG159" s="289" t="s">
        <v>25</v>
      </c>
      <c r="AH159" s="290"/>
      <c r="AI159" s="290"/>
      <c r="AJ159" s="290"/>
      <c r="AK159" s="92">
        <v>2</v>
      </c>
      <c r="AL159" s="7"/>
    </row>
    <row r="160" spans="2:38" ht="24" thickTop="1" thickBot="1">
      <c r="B160" s="56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103"/>
      <c r="O160" s="104"/>
      <c r="P160" s="95"/>
      <c r="Q160" s="95"/>
      <c r="R160" s="95"/>
      <c r="S160" s="104"/>
      <c r="T160" s="104"/>
      <c r="U160" s="104"/>
      <c r="V160" s="104"/>
      <c r="W160" s="104"/>
      <c r="X160" s="104"/>
      <c r="Y160" s="104"/>
      <c r="Z160" s="111">
        <f>MAX(W157,W163)</f>
        <v>7</v>
      </c>
      <c r="AA160" s="106">
        <f>L140</f>
        <v>2</v>
      </c>
      <c r="AB160" s="112">
        <f>Z160+AA160</f>
        <v>9</v>
      </c>
      <c r="AC160" s="95"/>
      <c r="AD160" s="95"/>
      <c r="AE160" s="96"/>
      <c r="AF160" s="54"/>
      <c r="AG160" s="291" t="s">
        <v>95</v>
      </c>
      <c r="AH160" s="292"/>
      <c r="AI160" s="292"/>
      <c r="AJ160" s="292"/>
      <c r="AK160" s="98">
        <f>AK153</f>
        <v>4175</v>
      </c>
      <c r="AL160" s="7"/>
    </row>
    <row r="161" spans="2:37" ht="23.5" thickTop="1">
      <c r="B161" s="56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103"/>
      <c r="O161" s="104"/>
      <c r="P161" s="95"/>
      <c r="Q161" s="95"/>
      <c r="R161" s="95"/>
      <c r="S161" s="104"/>
      <c r="T161" s="104"/>
      <c r="U161" s="104"/>
      <c r="V161" s="104"/>
      <c r="W161" s="104"/>
      <c r="X161" s="104"/>
      <c r="Y161" s="104"/>
      <c r="Z161" s="10"/>
      <c r="AA161" s="11" t="s">
        <v>44</v>
      </c>
      <c r="AB161" s="92">
        <f>AB162-AB160</f>
        <v>0</v>
      </c>
      <c r="AC161" s="95"/>
      <c r="AD161" s="95"/>
      <c r="AE161" s="96"/>
      <c r="AF161" s="54"/>
      <c r="AG161" s="54"/>
      <c r="AH161" s="54"/>
      <c r="AI161" s="54"/>
      <c r="AJ161" s="54"/>
      <c r="AK161" s="55"/>
    </row>
    <row r="162" spans="2:37" ht="23.5" thickBot="1">
      <c r="B162" s="56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103"/>
      <c r="O162" s="104"/>
      <c r="P162" s="95"/>
      <c r="Q162" s="95"/>
      <c r="R162" s="95"/>
      <c r="S162" s="104"/>
      <c r="T162" s="104"/>
      <c r="U162" s="104"/>
      <c r="V162" s="104"/>
      <c r="W162" s="104"/>
      <c r="X162" s="104"/>
      <c r="Y162" s="104"/>
      <c r="Z162" s="113">
        <f>AB162-AA160</f>
        <v>7</v>
      </c>
      <c r="AA162" s="15">
        <v>2</v>
      </c>
      <c r="AB162" s="98">
        <f>AB160</f>
        <v>9</v>
      </c>
      <c r="AC162" s="95"/>
      <c r="AD162" s="95"/>
      <c r="AE162" s="96"/>
      <c r="AF162" s="54"/>
      <c r="AG162" s="54"/>
      <c r="AH162" s="54"/>
      <c r="AI162" s="54"/>
      <c r="AJ162" s="54"/>
      <c r="AK162" s="55"/>
    </row>
    <row r="163" spans="2:37" ht="23.5" thickTop="1">
      <c r="B163" s="56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103"/>
      <c r="O163" s="104"/>
      <c r="P163" s="105">
        <v>0</v>
      </c>
      <c r="Q163" s="106">
        <f>L137</f>
        <v>2</v>
      </c>
      <c r="R163" s="107">
        <f>P163+Q163</f>
        <v>2</v>
      </c>
      <c r="S163" s="104"/>
      <c r="T163" s="104"/>
      <c r="U163" s="111">
        <f>R163</f>
        <v>2</v>
      </c>
      <c r="V163" s="106">
        <f>L139</f>
        <v>5</v>
      </c>
      <c r="W163" s="107">
        <f>U163+V163</f>
        <v>7</v>
      </c>
      <c r="X163" s="104"/>
      <c r="Y163" s="104"/>
      <c r="Z163" s="104"/>
      <c r="AA163" s="104"/>
      <c r="AB163" s="104"/>
      <c r="AC163" s="95"/>
      <c r="AD163" s="95"/>
      <c r="AE163" s="96"/>
      <c r="AF163" s="54"/>
      <c r="AG163" s="54"/>
      <c r="AH163" s="54"/>
      <c r="AI163" s="54"/>
      <c r="AJ163" s="54"/>
      <c r="AK163" s="55"/>
    </row>
    <row r="164" spans="2:37" ht="23">
      <c r="B164" s="56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103"/>
      <c r="O164" s="104"/>
      <c r="P164" s="10"/>
      <c r="Q164" s="11" t="s">
        <v>4</v>
      </c>
      <c r="R164" s="97">
        <f>R165-R163</f>
        <v>0</v>
      </c>
      <c r="S164" s="104"/>
      <c r="T164" s="104"/>
      <c r="U164" s="10"/>
      <c r="V164" s="11" t="s">
        <v>6</v>
      </c>
      <c r="W164" s="92">
        <f>W165-W163</f>
        <v>0</v>
      </c>
      <c r="X164" s="104"/>
      <c r="Y164" s="104"/>
      <c r="Z164" s="104"/>
      <c r="AA164" s="104"/>
      <c r="AB164" s="104"/>
      <c r="AC164" s="95"/>
      <c r="AD164" s="95"/>
      <c r="AE164" s="96"/>
      <c r="AF164" s="54"/>
      <c r="AG164" s="54"/>
      <c r="AH164" s="54"/>
      <c r="AI164" s="54"/>
      <c r="AJ164" s="54"/>
      <c r="AK164" s="55"/>
    </row>
    <row r="165" spans="2:37" ht="22" customHeight="1" thickBot="1">
      <c r="B165" s="69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69"/>
      <c r="O165" s="70"/>
      <c r="P165" s="14">
        <f>R165-Q163</f>
        <v>0</v>
      </c>
      <c r="Q165" s="15">
        <v>2</v>
      </c>
      <c r="R165" s="98">
        <f>MIN(U165,R159)</f>
        <v>2</v>
      </c>
      <c r="S165" s="114"/>
      <c r="T165" s="114"/>
      <c r="U165" s="14">
        <f>W165-V163</f>
        <v>2</v>
      </c>
      <c r="V165" s="15">
        <v>2</v>
      </c>
      <c r="W165" s="98">
        <f>Z162</f>
        <v>7</v>
      </c>
      <c r="X165" s="71"/>
      <c r="Y165" s="71"/>
      <c r="Z165" s="71"/>
      <c r="AA165" s="71"/>
      <c r="AB165" s="71"/>
      <c r="AC165" s="70"/>
      <c r="AD165" s="70"/>
      <c r="AE165" s="72"/>
      <c r="AF165" s="70"/>
      <c r="AG165" s="70"/>
      <c r="AH165" s="70"/>
      <c r="AI165" s="70"/>
      <c r="AJ165" s="70"/>
      <c r="AK165" s="72"/>
    </row>
    <row r="166" spans="2:37" ht="22" customHeight="1" thickTop="1"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104"/>
      <c r="Q166" s="104"/>
      <c r="R166" s="104"/>
      <c r="S166" s="104"/>
      <c r="T166" s="104"/>
      <c r="U166" s="104"/>
      <c r="V166" s="104"/>
      <c r="W166" s="104"/>
      <c r="X166" s="166"/>
      <c r="Y166" s="166"/>
      <c r="Z166" s="166"/>
      <c r="AA166" s="166"/>
      <c r="AB166" s="166"/>
      <c r="AC166" s="54"/>
      <c r="AD166" s="54"/>
      <c r="AE166" s="54"/>
      <c r="AF166" s="54"/>
      <c r="AG166" s="54"/>
      <c r="AH166" s="54"/>
      <c r="AI166" s="54"/>
      <c r="AJ166" s="54"/>
      <c r="AK166" s="54"/>
    </row>
    <row r="167" spans="2:37" ht="15" thickBot="1"/>
    <row r="168" spans="2:37" ht="44.5" customHeight="1" thickTop="1">
      <c r="D168" s="274" t="s">
        <v>1</v>
      </c>
      <c r="E168" s="276" t="s">
        <v>9</v>
      </c>
      <c r="F168" s="278" t="s">
        <v>107</v>
      </c>
      <c r="G168" s="336" t="s">
        <v>28</v>
      </c>
      <c r="H168" s="337"/>
      <c r="I168" s="337"/>
      <c r="J168" s="337"/>
      <c r="K168" s="338"/>
      <c r="L168" s="323" t="s">
        <v>27</v>
      </c>
      <c r="M168" s="323"/>
      <c r="N168" s="323"/>
      <c r="O168" s="323"/>
      <c r="P168" s="323"/>
      <c r="Q168" s="323"/>
      <c r="R168" s="324"/>
    </row>
    <row r="169" spans="2:37" ht="38.5" customHeight="1" thickBot="1">
      <c r="D169" s="339"/>
      <c r="E169" s="340"/>
      <c r="F169" s="341"/>
      <c r="G169" s="342" t="s">
        <v>29</v>
      </c>
      <c r="H169" s="342"/>
      <c r="I169" s="342"/>
      <c r="J169" s="342"/>
      <c r="K169" s="169" t="s">
        <v>7</v>
      </c>
      <c r="L169" s="342"/>
      <c r="M169" s="342"/>
      <c r="N169" s="342"/>
      <c r="O169" s="342"/>
      <c r="P169" s="342"/>
      <c r="Q169" s="342"/>
      <c r="R169" s="343"/>
    </row>
    <row r="170" spans="2:37" ht="32.5" customHeight="1" thickTop="1">
      <c r="D170" s="140">
        <v>1</v>
      </c>
      <c r="E170" s="156">
        <f>AB61</f>
        <v>12</v>
      </c>
      <c r="F170" s="152">
        <f>AK54</f>
        <v>4800</v>
      </c>
      <c r="G170" s="284" t="s">
        <v>31</v>
      </c>
      <c r="H170" s="284"/>
      <c r="I170" s="284"/>
      <c r="J170" s="284"/>
      <c r="K170" s="143" t="s">
        <v>30</v>
      </c>
      <c r="L170" s="327" t="s">
        <v>104</v>
      </c>
      <c r="M170" s="327"/>
      <c r="N170" s="327"/>
      <c r="O170" s="327"/>
      <c r="P170" s="327"/>
      <c r="Q170" s="327"/>
      <c r="R170" s="328"/>
    </row>
    <row r="171" spans="2:37" ht="32.5" customHeight="1">
      <c r="D171" s="119">
        <v>2</v>
      </c>
      <c r="E171" s="120">
        <f>AB94</f>
        <v>11</v>
      </c>
      <c r="F171" s="153">
        <f>AK87</f>
        <v>4400</v>
      </c>
      <c r="G171" s="285" t="s">
        <v>45</v>
      </c>
      <c r="H171" s="285"/>
      <c r="I171" s="285"/>
      <c r="J171" s="285"/>
      <c r="K171" s="118" t="s">
        <v>30</v>
      </c>
      <c r="L171" s="330"/>
      <c r="M171" s="330"/>
      <c r="N171" s="330"/>
      <c r="O171" s="330"/>
      <c r="P171" s="330"/>
      <c r="Q171" s="330"/>
      <c r="R171" s="331"/>
    </row>
    <row r="172" spans="2:37" ht="32.5" customHeight="1">
      <c r="D172" s="148">
        <v>3</v>
      </c>
      <c r="E172" s="158">
        <f>AB127</f>
        <v>10</v>
      </c>
      <c r="F172" s="150">
        <f>AK120</f>
        <v>4075</v>
      </c>
      <c r="G172" s="286" t="s">
        <v>30</v>
      </c>
      <c r="H172" s="286"/>
      <c r="I172" s="286"/>
      <c r="J172" s="286"/>
      <c r="K172" s="151" t="s">
        <v>30</v>
      </c>
      <c r="L172" s="333" t="s">
        <v>105</v>
      </c>
      <c r="M172" s="333"/>
      <c r="N172" s="333"/>
      <c r="O172" s="333"/>
      <c r="P172" s="333"/>
      <c r="Q172" s="333"/>
      <c r="R172" s="334"/>
    </row>
    <row r="173" spans="2:37" ht="32.5" customHeight="1" thickBot="1">
      <c r="D173" s="144">
        <v>4</v>
      </c>
      <c r="E173" s="145">
        <f>AB160</f>
        <v>9</v>
      </c>
      <c r="F173" s="155">
        <f>AK153</f>
        <v>4175</v>
      </c>
      <c r="G173" s="344" t="s">
        <v>30</v>
      </c>
      <c r="H173" s="344"/>
      <c r="I173" s="344"/>
      <c r="J173" s="344"/>
      <c r="K173" s="147" t="s">
        <v>30</v>
      </c>
      <c r="L173" s="282" t="s">
        <v>106</v>
      </c>
      <c r="M173" s="282"/>
      <c r="N173" s="282"/>
      <c r="O173" s="282"/>
      <c r="P173" s="282"/>
      <c r="Q173" s="282"/>
      <c r="R173" s="335"/>
    </row>
    <row r="174" spans="2:37" ht="24.5" customHeight="1" thickTop="1">
      <c r="D174" s="314"/>
      <c r="E174" s="315"/>
      <c r="F174" s="315"/>
      <c r="G174" s="315"/>
      <c r="H174" s="315"/>
      <c r="I174" s="315"/>
      <c r="J174" s="315"/>
      <c r="K174" s="315"/>
      <c r="L174" s="315"/>
      <c r="M174" s="315"/>
      <c r="N174" s="315"/>
      <c r="O174" s="315"/>
      <c r="P174" s="315"/>
      <c r="Q174" s="315"/>
      <c r="R174" s="316"/>
    </row>
    <row r="175" spans="2:37" ht="24.5" customHeight="1">
      <c r="D175" s="317"/>
      <c r="E175" s="318"/>
      <c r="F175" s="318"/>
      <c r="G175" s="318"/>
      <c r="H175" s="318"/>
      <c r="I175" s="318"/>
      <c r="J175" s="318"/>
      <c r="K175" s="318"/>
      <c r="L175" s="318"/>
      <c r="M175" s="318"/>
      <c r="N175" s="318"/>
      <c r="O175" s="318"/>
      <c r="P175" s="318"/>
      <c r="Q175" s="318"/>
      <c r="R175" s="319"/>
    </row>
    <row r="176" spans="2:37" ht="24.5" customHeight="1">
      <c r="D176" s="317"/>
      <c r="E176" s="318"/>
      <c r="F176" s="318"/>
      <c r="G176" s="318"/>
      <c r="H176" s="318"/>
      <c r="I176" s="318"/>
      <c r="J176" s="318"/>
      <c r="K176" s="318"/>
      <c r="L176" s="318"/>
      <c r="M176" s="318"/>
      <c r="N176" s="318"/>
      <c r="O176" s="318"/>
      <c r="P176" s="318"/>
      <c r="Q176" s="318"/>
      <c r="R176" s="319"/>
    </row>
    <row r="177" spans="4:18" ht="24.5" customHeight="1">
      <c r="D177" s="317"/>
      <c r="E177" s="318"/>
      <c r="F177" s="318"/>
      <c r="G177" s="318"/>
      <c r="H177" s="318"/>
      <c r="I177" s="318"/>
      <c r="J177" s="318"/>
      <c r="K177" s="318"/>
      <c r="L177" s="318"/>
      <c r="M177" s="318"/>
      <c r="N177" s="318"/>
      <c r="O177" s="318"/>
      <c r="P177" s="318"/>
      <c r="Q177" s="318"/>
      <c r="R177" s="319"/>
    </row>
    <row r="178" spans="4:18" ht="24.5" customHeight="1">
      <c r="D178" s="317"/>
      <c r="E178" s="318"/>
      <c r="F178" s="318"/>
      <c r="G178" s="318"/>
      <c r="H178" s="318"/>
      <c r="I178" s="318"/>
      <c r="J178" s="318"/>
      <c r="K178" s="318"/>
      <c r="L178" s="318"/>
      <c r="M178" s="318"/>
      <c r="N178" s="318"/>
      <c r="O178" s="318"/>
      <c r="P178" s="318"/>
      <c r="Q178" s="318"/>
      <c r="R178" s="319"/>
    </row>
    <row r="179" spans="4:18" ht="24.5" customHeight="1">
      <c r="D179" s="317"/>
      <c r="E179" s="318"/>
      <c r="F179" s="318"/>
      <c r="G179" s="318"/>
      <c r="H179" s="318"/>
      <c r="I179" s="318"/>
      <c r="J179" s="318"/>
      <c r="K179" s="318"/>
      <c r="L179" s="318"/>
      <c r="M179" s="318"/>
      <c r="N179" s="318"/>
      <c r="O179" s="318"/>
      <c r="P179" s="318"/>
      <c r="Q179" s="318"/>
      <c r="R179" s="319"/>
    </row>
    <row r="180" spans="4:18" ht="24.5" customHeight="1">
      <c r="D180" s="317"/>
      <c r="E180" s="318"/>
      <c r="F180" s="318"/>
      <c r="G180" s="318"/>
      <c r="H180" s="318"/>
      <c r="I180" s="318"/>
      <c r="J180" s="318"/>
      <c r="K180" s="318"/>
      <c r="L180" s="318"/>
      <c r="M180" s="318"/>
      <c r="N180" s="318"/>
      <c r="O180" s="318"/>
      <c r="P180" s="318"/>
      <c r="Q180" s="318"/>
      <c r="R180" s="319"/>
    </row>
    <row r="181" spans="4:18" ht="24.5" customHeight="1">
      <c r="D181" s="317"/>
      <c r="E181" s="318"/>
      <c r="F181" s="318"/>
      <c r="G181" s="318"/>
      <c r="H181" s="318"/>
      <c r="I181" s="318"/>
      <c r="J181" s="318"/>
      <c r="K181" s="318"/>
      <c r="L181" s="318"/>
      <c r="M181" s="318"/>
      <c r="N181" s="318"/>
      <c r="O181" s="318"/>
      <c r="P181" s="318"/>
      <c r="Q181" s="318"/>
      <c r="R181" s="319"/>
    </row>
    <row r="182" spans="4:18" ht="24.5" customHeight="1">
      <c r="D182" s="317"/>
      <c r="E182" s="318"/>
      <c r="F182" s="318"/>
      <c r="G182" s="318"/>
      <c r="H182" s="318"/>
      <c r="I182" s="318"/>
      <c r="J182" s="318"/>
      <c r="K182" s="318"/>
      <c r="L182" s="318"/>
      <c r="M182" s="318"/>
      <c r="N182" s="318"/>
      <c r="O182" s="318"/>
      <c r="P182" s="318"/>
      <c r="Q182" s="318"/>
      <c r="R182" s="319"/>
    </row>
    <row r="183" spans="4:18" ht="24.5" customHeight="1">
      <c r="D183" s="317"/>
      <c r="E183" s="318"/>
      <c r="F183" s="318"/>
      <c r="G183" s="318"/>
      <c r="H183" s="318"/>
      <c r="I183" s="318"/>
      <c r="J183" s="318"/>
      <c r="K183" s="318"/>
      <c r="L183" s="318"/>
      <c r="M183" s="318"/>
      <c r="N183" s="318"/>
      <c r="O183" s="318"/>
      <c r="P183" s="318"/>
      <c r="Q183" s="318"/>
      <c r="R183" s="319"/>
    </row>
    <row r="184" spans="4:18" ht="24.5" customHeight="1">
      <c r="D184" s="317"/>
      <c r="E184" s="318"/>
      <c r="F184" s="318"/>
      <c r="G184" s="318"/>
      <c r="H184" s="318"/>
      <c r="I184" s="318"/>
      <c r="J184" s="318"/>
      <c r="K184" s="318"/>
      <c r="L184" s="318"/>
      <c r="M184" s="318"/>
      <c r="N184" s="318"/>
      <c r="O184" s="318"/>
      <c r="P184" s="318"/>
      <c r="Q184" s="318"/>
      <c r="R184" s="319"/>
    </row>
    <row r="185" spans="4:18" ht="24.5" customHeight="1">
      <c r="D185" s="317"/>
      <c r="E185" s="318"/>
      <c r="F185" s="318"/>
      <c r="G185" s="318"/>
      <c r="H185" s="318"/>
      <c r="I185" s="318"/>
      <c r="J185" s="318"/>
      <c r="K185" s="318"/>
      <c r="L185" s="318"/>
      <c r="M185" s="318"/>
      <c r="N185" s="318"/>
      <c r="O185" s="318"/>
      <c r="P185" s="318"/>
      <c r="Q185" s="318"/>
      <c r="R185" s="319"/>
    </row>
    <row r="186" spans="4:18" ht="24.5" customHeight="1">
      <c r="D186" s="317"/>
      <c r="E186" s="318"/>
      <c r="F186" s="318"/>
      <c r="G186" s="318"/>
      <c r="H186" s="318"/>
      <c r="I186" s="318"/>
      <c r="J186" s="318"/>
      <c r="K186" s="318"/>
      <c r="L186" s="318"/>
      <c r="M186" s="318"/>
      <c r="N186" s="318"/>
      <c r="O186" s="318"/>
      <c r="P186" s="318"/>
      <c r="Q186" s="318"/>
      <c r="R186" s="319"/>
    </row>
    <row r="187" spans="4:18" ht="24.5" customHeight="1">
      <c r="D187" s="317"/>
      <c r="E187" s="318"/>
      <c r="F187" s="318"/>
      <c r="G187" s="318"/>
      <c r="H187" s="318"/>
      <c r="I187" s="318"/>
      <c r="J187" s="318"/>
      <c r="K187" s="318"/>
      <c r="L187" s="318"/>
      <c r="M187" s="318"/>
      <c r="N187" s="318"/>
      <c r="O187" s="318"/>
      <c r="P187" s="318"/>
      <c r="Q187" s="318"/>
      <c r="R187" s="319"/>
    </row>
    <row r="188" spans="4:18" ht="24.5" customHeight="1">
      <c r="D188" s="317"/>
      <c r="E188" s="318"/>
      <c r="F188" s="318"/>
      <c r="G188" s="318"/>
      <c r="H188" s="318"/>
      <c r="I188" s="318"/>
      <c r="J188" s="318"/>
      <c r="K188" s="318"/>
      <c r="L188" s="318"/>
      <c r="M188" s="318"/>
      <c r="N188" s="318"/>
      <c r="O188" s="318"/>
      <c r="P188" s="318"/>
      <c r="Q188" s="318"/>
      <c r="R188" s="319"/>
    </row>
    <row r="189" spans="4:18" ht="24.5" customHeight="1">
      <c r="D189" s="317"/>
      <c r="E189" s="318"/>
      <c r="F189" s="318"/>
      <c r="G189" s="318"/>
      <c r="H189" s="318"/>
      <c r="I189" s="318"/>
      <c r="J189" s="318"/>
      <c r="K189" s="318"/>
      <c r="L189" s="318"/>
      <c r="M189" s="318"/>
      <c r="N189" s="318"/>
      <c r="O189" s="318"/>
      <c r="P189" s="318"/>
      <c r="Q189" s="318"/>
      <c r="R189" s="319"/>
    </row>
    <row r="190" spans="4:18" ht="24.5" customHeight="1">
      <c r="D190" s="317"/>
      <c r="E190" s="318"/>
      <c r="F190" s="318"/>
      <c r="G190" s="318"/>
      <c r="H190" s="318"/>
      <c r="I190" s="318"/>
      <c r="J190" s="318"/>
      <c r="K190" s="318"/>
      <c r="L190" s="318"/>
      <c r="M190" s="318"/>
      <c r="N190" s="318"/>
      <c r="O190" s="318"/>
      <c r="P190" s="318"/>
      <c r="Q190" s="318"/>
      <c r="R190" s="319"/>
    </row>
    <row r="191" spans="4:18" ht="24.5" customHeight="1">
      <c r="D191" s="317"/>
      <c r="E191" s="318"/>
      <c r="F191" s="318"/>
      <c r="G191" s="318"/>
      <c r="H191" s="318"/>
      <c r="I191" s="318"/>
      <c r="J191" s="318"/>
      <c r="K191" s="318"/>
      <c r="L191" s="318"/>
      <c r="M191" s="318"/>
      <c r="N191" s="318"/>
      <c r="O191" s="318"/>
      <c r="P191" s="318"/>
      <c r="Q191" s="318"/>
      <c r="R191" s="319"/>
    </row>
    <row r="192" spans="4:18" ht="24.5" customHeight="1">
      <c r="D192" s="317"/>
      <c r="E192" s="318"/>
      <c r="F192" s="318"/>
      <c r="G192" s="318"/>
      <c r="H192" s="318"/>
      <c r="I192" s="318"/>
      <c r="J192" s="318"/>
      <c r="K192" s="318"/>
      <c r="L192" s="318"/>
      <c r="M192" s="318"/>
      <c r="N192" s="318"/>
      <c r="O192" s="318"/>
      <c r="P192" s="318"/>
      <c r="Q192" s="318"/>
      <c r="R192" s="319"/>
    </row>
    <row r="193" spans="4:18" ht="24.5" customHeight="1">
      <c r="D193" s="317"/>
      <c r="E193" s="318"/>
      <c r="F193" s="318"/>
      <c r="G193" s="318"/>
      <c r="H193" s="318"/>
      <c r="I193" s="318"/>
      <c r="J193" s="318"/>
      <c r="K193" s="318"/>
      <c r="L193" s="318"/>
      <c r="M193" s="318"/>
      <c r="N193" s="318"/>
      <c r="O193" s="318"/>
      <c r="P193" s="318"/>
      <c r="Q193" s="318"/>
      <c r="R193" s="319"/>
    </row>
    <row r="194" spans="4:18" ht="24.5" customHeight="1">
      <c r="D194" s="317"/>
      <c r="E194" s="318"/>
      <c r="F194" s="318"/>
      <c r="G194" s="318"/>
      <c r="H194" s="318"/>
      <c r="I194" s="318"/>
      <c r="J194" s="318"/>
      <c r="K194" s="318"/>
      <c r="L194" s="318"/>
      <c r="M194" s="318"/>
      <c r="N194" s="318"/>
      <c r="O194" s="318"/>
      <c r="P194" s="318"/>
      <c r="Q194" s="318"/>
      <c r="R194" s="319"/>
    </row>
    <row r="195" spans="4:18" ht="24.5" customHeight="1">
      <c r="D195" s="317"/>
      <c r="E195" s="318"/>
      <c r="F195" s="318"/>
      <c r="G195" s="318"/>
      <c r="H195" s="318"/>
      <c r="I195" s="318"/>
      <c r="J195" s="318"/>
      <c r="K195" s="318"/>
      <c r="L195" s="318"/>
      <c r="M195" s="318"/>
      <c r="N195" s="318"/>
      <c r="O195" s="318"/>
      <c r="P195" s="318"/>
      <c r="Q195" s="318"/>
      <c r="R195" s="319"/>
    </row>
    <row r="196" spans="4:18" ht="24.5" customHeight="1" thickBot="1">
      <c r="D196" s="320"/>
      <c r="E196" s="321"/>
      <c r="F196" s="321"/>
      <c r="G196" s="321"/>
      <c r="H196" s="321"/>
      <c r="I196" s="321"/>
      <c r="J196" s="321"/>
      <c r="K196" s="321"/>
      <c r="L196" s="321"/>
      <c r="M196" s="321"/>
      <c r="N196" s="321"/>
      <c r="O196" s="321"/>
      <c r="P196" s="321"/>
      <c r="Q196" s="321"/>
      <c r="R196" s="322"/>
    </row>
    <row r="197" spans="4:18" ht="15" thickTop="1"/>
  </sheetData>
  <mergeCells count="125">
    <mergeCell ref="G173:J173"/>
    <mergeCell ref="L173:R173"/>
    <mergeCell ref="D174:R196"/>
    <mergeCell ref="G170:J170"/>
    <mergeCell ref="L170:R170"/>
    <mergeCell ref="G171:J171"/>
    <mergeCell ref="L171:R171"/>
    <mergeCell ref="G172:J172"/>
    <mergeCell ref="L172:R172"/>
    <mergeCell ref="D168:D169"/>
    <mergeCell ref="E168:E169"/>
    <mergeCell ref="F168:F169"/>
    <mergeCell ref="G168:K168"/>
    <mergeCell ref="L168:R169"/>
    <mergeCell ref="G169:J169"/>
    <mergeCell ref="Q155:W155"/>
    <mergeCell ref="S156:Y156"/>
    <mergeCell ref="AG157:AK157"/>
    <mergeCell ref="AG158:AJ158"/>
    <mergeCell ref="AG159:AJ159"/>
    <mergeCell ref="AG160:AJ160"/>
    <mergeCell ref="AG142:AJ142"/>
    <mergeCell ref="N143:AE153"/>
    <mergeCell ref="AG143:AJ143"/>
    <mergeCell ref="AG147:AK147"/>
    <mergeCell ref="AG148:AJ148"/>
    <mergeCell ref="AG149:AJ149"/>
    <mergeCell ref="AG150:AJ150"/>
    <mergeCell ref="AG151:AJ151"/>
    <mergeCell ref="AG152:AJ152"/>
    <mergeCell ref="AG153:AJ153"/>
    <mergeCell ref="B134:AK134"/>
    <mergeCell ref="AG137:AK137"/>
    <mergeCell ref="AG138:AJ138"/>
    <mergeCell ref="AG139:AJ139"/>
    <mergeCell ref="AG140:AJ140"/>
    <mergeCell ref="AG141:AJ141"/>
    <mergeCell ref="Q122:W122"/>
    <mergeCell ref="S123:Y123"/>
    <mergeCell ref="AG124:AK124"/>
    <mergeCell ref="AG125:AJ125"/>
    <mergeCell ref="AG126:AJ126"/>
    <mergeCell ref="AG127:AJ127"/>
    <mergeCell ref="AG109:AJ109"/>
    <mergeCell ref="N110:AE120"/>
    <mergeCell ref="AG110:AJ110"/>
    <mergeCell ref="AG114:AK114"/>
    <mergeCell ref="AG115:AJ115"/>
    <mergeCell ref="AG116:AJ116"/>
    <mergeCell ref="AG117:AJ117"/>
    <mergeCell ref="AG118:AJ118"/>
    <mergeCell ref="AG119:AJ119"/>
    <mergeCell ref="AG120:AJ120"/>
    <mergeCell ref="B101:AK101"/>
    <mergeCell ref="AG104:AK104"/>
    <mergeCell ref="AG105:AJ105"/>
    <mergeCell ref="AG106:AJ106"/>
    <mergeCell ref="AG107:AJ107"/>
    <mergeCell ref="AG108:AJ108"/>
    <mergeCell ref="Q89:W89"/>
    <mergeCell ref="S90:Y90"/>
    <mergeCell ref="AG91:AK91"/>
    <mergeCell ref="AG92:AJ92"/>
    <mergeCell ref="AG93:AJ93"/>
    <mergeCell ref="AG94:AJ94"/>
    <mergeCell ref="AG76:AJ76"/>
    <mergeCell ref="N77:AE87"/>
    <mergeCell ref="AG77:AJ77"/>
    <mergeCell ref="AG81:AK81"/>
    <mergeCell ref="AG82:AJ82"/>
    <mergeCell ref="AG83:AJ83"/>
    <mergeCell ref="AG84:AJ84"/>
    <mergeCell ref="AG85:AJ85"/>
    <mergeCell ref="AG86:AJ86"/>
    <mergeCell ref="AG87:AJ87"/>
    <mergeCell ref="B68:AK68"/>
    <mergeCell ref="AG71:AK71"/>
    <mergeCell ref="AG72:AJ72"/>
    <mergeCell ref="AG73:AJ73"/>
    <mergeCell ref="AG74:AJ74"/>
    <mergeCell ref="AG75:AJ75"/>
    <mergeCell ref="Q56:W56"/>
    <mergeCell ref="S57:Y57"/>
    <mergeCell ref="AG58:AK58"/>
    <mergeCell ref="AG59:AJ59"/>
    <mergeCell ref="AG60:AJ60"/>
    <mergeCell ref="AG61:AJ61"/>
    <mergeCell ref="AG43:AJ43"/>
    <mergeCell ref="N44:AE54"/>
    <mergeCell ref="AG44:AJ44"/>
    <mergeCell ref="AG48:AK48"/>
    <mergeCell ref="AG49:AJ49"/>
    <mergeCell ref="AG50:AJ50"/>
    <mergeCell ref="AG51:AJ51"/>
    <mergeCell ref="AG52:AJ52"/>
    <mergeCell ref="AG53:AJ53"/>
    <mergeCell ref="AG54:AJ54"/>
    <mergeCell ref="B35:AK35"/>
    <mergeCell ref="AG38:AK38"/>
    <mergeCell ref="AG39:AJ39"/>
    <mergeCell ref="AG40:AJ40"/>
    <mergeCell ref="AG41:AJ41"/>
    <mergeCell ref="AG42:AJ42"/>
    <mergeCell ref="Q23:W23"/>
    <mergeCell ref="S24:Y24"/>
    <mergeCell ref="AG25:AK25"/>
    <mergeCell ref="AG26:AJ26"/>
    <mergeCell ref="AG27:AJ27"/>
    <mergeCell ref="AG28:AJ28"/>
    <mergeCell ref="B2:AK2"/>
    <mergeCell ref="AG5:AK5"/>
    <mergeCell ref="AG6:AJ6"/>
    <mergeCell ref="AG7:AJ7"/>
    <mergeCell ref="AG8:AJ8"/>
    <mergeCell ref="AG9:AJ9"/>
    <mergeCell ref="AG10:AJ10"/>
    <mergeCell ref="N11:AE21"/>
    <mergeCell ref="AG11:AJ11"/>
    <mergeCell ref="AG15:AK15"/>
    <mergeCell ref="AG16:AJ16"/>
    <mergeCell ref="AG17:AJ17"/>
    <mergeCell ref="AG18:AJ18"/>
    <mergeCell ref="AG19:AJ19"/>
    <mergeCell ref="AG20:AJ20"/>
    <mergeCell ref="AG21:AJ21"/>
  </mergeCells>
  <pageMargins left="0.7" right="0.7" top="0.75" bottom="0.75" header="0.3" footer="0.3"/>
  <pageSetup paperSize="9" scale="49" orientation="landscape" r:id="rId1"/>
  <rowBreaks count="1" manualBreakCount="1">
    <brk id="32" max="16383" man="1"/>
  </rowBreaks>
  <colBreaks count="1" manualBreakCount="1">
    <brk id="2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AP197"/>
  <sheetViews>
    <sheetView zoomScale="30" zoomScaleNormal="30" workbookViewId="0">
      <selection activeCell="M20" sqref="M20"/>
    </sheetView>
  </sheetViews>
  <sheetFormatPr defaultRowHeight="14.5"/>
  <cols>
    <col min="2" max="2" width="6.54296875" customWidth="1"/>
    <col min="3" max="3" width="11.36328125" customWidth="1"/>
    <col min="4" max="4" width="14" customWidth="1"/>
    <col min="5" max="5" width="17.26953125" customWidth="1"/>
    <col min="6" max="6" width="14.7265625" customWidth="1"/>
    <col min="7" max="7" width="10.81640625" customWidth="1"/>
    <col min="8" max="8" width="10.26953125" customWidth="1"/>
    <col min="9" max="9" width="21" customWidth="1"/>
    <col min="10" max="10" width="17" customWidth="1"/>
    <col min="11" max="11" width="23.81640625" customWidth="1"/>
    <col min="12" max="16" width="17.08984375" customWidth="1"/>
    <col min="17" max="17" width="18.54296875" customWidth="1"/>
    <col min="18" max="25" width="5.453125" customWidth="1"/>
    <col min="26" max="35" width="5.6328125" customWidth="1"/>
    <col min="37" max="38" width="12.81640625" customWidth="1"/>
    <col min="39" max="39" width="17.54296875" customWidth="1"/>
    <col min="40" max="40" width="20" customWidth="1"/>
    <col min="41" max="41" width="12.81640625" customWidth="1"/>
  </cols>
  <sheetData>
    <row r="1" spans="2:41" ht="15" thickBot="1"/>
    <row r="2" spans="2:41" ht="51.5" customHeight="1" thickTop="1" thickBot="1">
      <c r="B2" s="308" t="s">
        <v>98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309"/>
      <c r="AE2" s="309"/>
      <c r="AF2" s="309"/>
      <c r="AG2" s="309"/>
      <c r="AH2" s="309"/>
      <c r="AI2" s="309"/>
      <c r="AJ2" s="309"/>
      <c r="AK2" s="309"/>
      <c r="AL2" s="309"/>
      <c r="AM2" s="309"/>
      <c r="AN2" s="309"/>
      <c r="AO2" s="310"/>
    </row>
    <row r="3" spans="2:41" ht="92" customHeight="1" thickTop="1" thickBot="1">
      <c r="B3" s="26" t="s">
        <v>1</v>
      </c>
      <c r="C3" s="27" t="s">
        <v>2</v>
      </c>
      <c r="D3" s="27" t="s">
        <v>11</v>
      </c>
      <c r="E3" s="28" t="s">
        <v>12</v>
      </c>
      <c r="F3" s="27" t="s">
        <v>69</v>
      </c>
      <c r="G3" s="27" t="s">
        <v>70</v>
      </c>
      <c r="H3" s="27" t="s">
        <v>71</v>
      </c>
      <c r="I3" s="27" t="s">
        <v>75</v>
      </c>
      <c r="J3" s="27" t="s">
        <v>13</v>
      </c>
      <c r="K3" s="27" t="s">
        <v>72</v>
      </c>
      <c r="L3" s="27" t="s">
        <v>14</v>
      </c>
      <c r="M3" s="122" t="s">
        <v>15</v>
      </c>
      <c r="N3" s="27" t="s">
        <v>46</v>
      </c>
      <c r="O3" s="27" t="s">
        <v>47</v>
      </c>
      <c r="P3" s="27" t="s">
        <v>73</v>
      </c>
      <c r="Q3" s="27" t="s">
        <v>74</v>
      </c>
      <c r="R3" s="126">
        <v>1</v>
      </c>
      <c r="S3" s="73">
        <v>2</v>
      </c>
      <c r="T3" s="73">
        <v>3</v>
      </c>
      <c r="U3" s="73">
        <v>4</v>
      </c>
      <c r="V3" s="73">
        <v>5</v>
      </c>
      <c r="W3" s="73">
        <v>6</v>
      </c>
      <c r="X3" s="73">
        <v>7</v>
      </c>
      <c r="Y3" s="73">
        <v>8</v>
      </c>
      <c r="Z3" s="73">
        <v>9</v>
      </c>
      <c r="AA3" s="73">
        <v>10</v>
      </c>
      <c r="AB3" s="73">
        <v>11</v>
      </c>
      <c r="AC3" s="73">
        <v>12</v>
      </c>
      <c r="AD3" s="73">
        <v>13</v>
      </c>
      <c r="AE3" s="73">
        <v>14</v>
      </c>
      <c r="AF3" s="73">
        <v>15</v>
      </c>
      <c r="AG3" s="73">
        <v>16</v>
      </c>
      <c r="AH3" s="73">
        <v>17</v>
      </c>
      <c r="AI3" s="73">
        <v>18</v>
      </c>
      <c r="AJ3" s="54"/>
      <c r="AK3" s="54"/>
      <c r="AL3" s="54"/>
      <c r="AM3" s="54"/>
      <c r="AN3" s="54"/>
      <c r="AO3" s="55"/>
    </row>
    <row r="4" spans="2:41" ht="26.5" customHeight="1" thickTop="1" thickBot="1">
      <c r="B4" s="21">
        <v>1</v>
      </c>
      <c r="C4" s="22" t="s">
        <v>3</v>
      </c>
      <c r="D4" s="22">
        <v>2</v>
      </c>
      <c r="E4" s="22">
        <v>2</v>
      </c>
      <c r="F4" s="22">
        <v>400</v>
      </c>
      <c r="G4" s="23" t="s">
        <v>92</v>
      </c>
      <c r="H4" s="23" t="s">
        <v>92</v>
      </c>
      <c r="I4" s="23" t="s">
        <v>92</v>
      </c>
      <c r="J4" s="23" t="s">
        <v>92</v>
      </c>
      <c r="K4" s="23" t="s">
        <v>92</v>
      </c>
      <c r="L4" s="22">
        <v>2</v>
      </c>
      <c r="M4" s="123">
        <v>2</v>
      </c>
      <c r="N4" s="22">
        <v>8</v>
      </c>
      <c r="O4" s="23" t="s">
        <v>76</v>
      </c>
      <c r="P4" s="24">
        <v>50</v>
      </c>
      <c r="Q4" s="25" t="s">
        <v>76</v>
      </c>
      <c r="R4" s="127">
        <v>2</v>
      </c>
      <c r="S4" s="75">
        <v>2</v>
      </c>
      <c r="T4" s="76"/>
      <c r="U4" s="22"/>
      <c r="V4" s="22"/>
      <c r="W4" s="22"/>
      <c r="X4" s="22"/>
      <c r="Y4" s="22"/>
      <c r="Z4" s="22"/>
      <c r="AA4" s="22"/>
      <c r="AB4" s="22"/>
      <c r="AC4" s="22"/>
      <c r="AD4" s="22"/>
      <c r="AE4" s="77"/>
      <c r="AF4" s="78"/>
      <c r="AG4" s="78"/>
      <c r="AH4" s="78"/>
      <c r="AI4" s="79"/>
      <c r="AJ4" s="54"/>
      <c r="AK4" s="54"/>
      <c r="AL4" s="54"/>
      <c r="AM4" s="54"/>
      <c r="AN4" s="54"/>
      <c r="AO4" s="55"/>
    </row>
    <row r="5" spans="2:41" ht="24.5" thickTop="1" thickBot="1">
      <c r="B5" s="10">
        <v>2</v>
      </c>
      <c r="C5" s="11" t="s">
        <v>4</v>
      </c>
      <c r="D5" s="11">
        <v>3</v>
      </c>
      <c r="E5" s="11">
        <v>2</v>
      </c>
      <c r="F5" s="11">
        <v>600</v>
      </c>
      <c r="G5" s="11">
        <v>800</v>
      </c>
      <c r="H5" s="12">
        <f>(G5-F5)/(D5-E5)</f>
        <v>200</v>
      </c>
      <c r="I5" s="12">
        <f>D5-E5</f>
        <v>1</v>
      </c>
      <c r="J5" s="17" t="s">
        <v>92</v>
      </c>
      <c r="K5" s="17" t="s">
        <v>92</v>
      </c>
      <c r="L5" s="11">
        <v>3</v>
      </c>
      <c r="M5" s="117">
        <v>3</v>
      </c>
      <c r="N5" s="11">
        <v>8</v>
      </c>
      <c r="O5" s="17" t="s">
        <v>76</v>
      </c>
      <c r="P5" s="12">
        <v>50</v>
      </c>
      <c r="Q5" s="18" t="s">
        <v>76</v>
      </c>
      <c r="R5" s="128">
        <v>3</v>
      </c>
      <c r="S5" s="80">
        <v>3</v>
      </c>
      <c r="T5" s="80">
        <v>3</v>
      </c>
      <c r="U5" s="81"/>
      <c r="V5" s="81"/>
      <c r="W5" s="81"/>
      <c r="X5" s="81"/>
      <c r="Y5" s="81"/>
      <c r="Z5" s="11"/>
      <c r="AA5" s="11"/>
      <c r="AB5" s="11"/>
      <c r="AC5" s="11"/>
      <c r="AD5" s="11"/>
      <c r="AE5" s="82"/>
      <c r="AF5" s="82"/>
      <c r="AG5" s="82"/>
      <c r="AH5" s="82"/>
      <c r="AI5" s="83"/>
      <c r="AJ5" s="54"/>
      <c r="AK5" s="273" t="s">
        <v>42</v>
      </c>
      <c r="AL5" s="273"/>
      <c r="AM5" s="273"/>
      <c r="AN5" s="273"/>
      <c r="AO5" s="273"/>
    </row>
    <row r="6" spans="2:41" ht="24" thickTop="1">
      <c r="B6" s="10">
        <v>3</v>
      </c>
      <c r="C6" s="11" t="s">
        <v>5</v>
      </c>
      <c r="D6" s="11">
        <v>4</v>
      </c>
      <c r="E6" s="11">
        <v>3</v>
      </c>
      <c r="F6" s="11">
        <v>600</v>
      </c>
      <c r="G6" s="11">
        <v>700</v>
      </c>
      <c r="H6" s="12">
        <f>(G6-F6)/(D6-E6)</f>
        <v>100</v>
      </c>
      <c r="I6" s="12">
        <f t="shared" ref="I6:I8" si="0">D6-E6</f>
        <v>1</v>
      </c>
      <c r="J6" s="17" t="s">
        <v>92</v>
      </c>
      <c r="K6" s="17" t="s">
        <v>92</v>
      </c>
      <c r="L6" s="11">
        <v>5</v>
      </c>
      <c r="M6" s="117">
        <v>2</v>
      </c>
      <c r="N6" s="11">
        <v>8</v>
      </c>
      <c r="O6" s="17" t="s">
        <v>76</v>
      </c>
      <c r="P6" s="12">
        <v>40</v>
      </c>
      <c r="Q6" s="18" t="s">
        <v>76</v>
      </c>
      <c r="R6" s="10"/>
      <c r="S6" s="11"/>
      <c r="T6" s="80">
        <v>2</v>
      </c>
      <c r="U6" s="80">
        <v>2</v>
      </c>
      <c r="V6" s="80">
        <v>2</v>
      </c>
      <c r="W6" s="80">
        <v>2</v>
      </c>
      <c r="X6" s="81"/>
      <c r="Y6" s="81"/>
      <c r="Z6" s="11"/>
      <c r="AA6" s="11"/>
      <c r="AB6" s="11"/>
      <c r="AC6" s="11"/>
      <c r="AD6" s="11"/>
      <c r="AE6" s="84"/>
      <c r="AF6" s="82"/>
      <c r="AG6" s="82"/>
      <c r="AH6" s="82"/>
      <c r="AI6" s="85"/>
      <c r="AJ6" s="54"/>
      <c r="AK6" s="287" t="s">
        <v>93</v>
      </c>
      <c r="AL6" s="288"/>
      <c r="AM6" s="288"/>
      <c r="AN6" s="288"/>
      <c r="AO6" s="91">
        <v>100</v>
      </c>
    </row>
    <row r="7" spans="2:41" ht="23.5">
      <c r="B7" s="10">
        <v>4</v>
      </c>
      <c r="C7" s="13" t="s">
        <v>6</v>
      </c>
      <c r="D7" s="13">
        <v>6</v>
      </c>
      <c r="E7" s="13">
        <v>2</v>
      </c>
      <c r="F7" s="13">
        <v>700</v>
      </c>
      <c r="G7" s="13">
        <v>1000</v>
      </c>
      <c r="H7" s="12">
        <f t="shared" ref="H7:H8" si="1">(G7-F7)/(D7-E7)</f>
        <v>75</v>
      </c>
      <c r="I7" s="12">
        <f t="shared" si="0"/>
        <v>4</v>
      </c>
      <c r="J7" s="17" t="s">
        <v>92</v>
      </c>
      <c r="K7" s="17" t="s">
        <v>92</v>
      </c>
      <c r="L7" s="13">
        <v>6</v>
      </c>
      <c r="M7" s="124">
        <v>1</v>
      </c>
      <c r="N7" s="11">
        <v>8</v>
      </c>
      <c r="O7" s="17" t="s">
        <v>76</v>
      </c>
      <c r="P7" s="12">
        <v>60</v>
      </c>
      <c r="Q7" s="18" t="s">
        <v>76</v>
      </c>
      <c r="R7" s="10"/>
      <c r="S7" s="11"/>
      <c r="T7" s="11"/>
      <c r="U7" s="80">
        <v>1</v>
      </c>
      <c r="V7" s="80">
        <v>1</v>
      </c>
      <c r="W7" s="80">
        <v>1</v>
      </c>
      <c r="X7" s="80">
        <v>1</v>
      </c>
      <c r="Y7" s="80">
        <v>1</v>
      </c>
      <c r="Z7" s="80">
        <v>1</v>
      </c>
      <c r="AA7" s="11"/>
      <c r="AB7" s="11"/>
      <c r="AC7" s="11"/>
      <c r="AD7" s="11"/>
      <c r="AE7" s="84"/>
      <c r="AF7" s="82"/>
      <c r="AG7" s="82"/>
      <c r="AH7" s="82"/>
      <c r="AI7" s="85"/>
      <c r="AJ7" s="54"/>
      <c r="AK7" s="289" t="s">
        <v>94</v>
      </c>
      <c r="AL7" s="290"/>
      <c r="AM7" s="290"/>
      <c r="AN7" s="290"/>
      <c r="AO7" s="92">
        <v>400</v>
      </c>
    </row>
    <row r="8" spans="2:41" ht="24" thickBot="1">
      <c r="B8" s="14">
        <v>5</v>
      </c>
      <c r="C8" s="15" t="s">
        <v>44</v>
      </c>
      <c r="D8" s="15">
        <v>3</v>
      </c>
      <c r="E8" s="15">
        <v>2</v>
      </c>
      <c r="F8" s="15">
        <v>500</v>
      </c>
      <c r="G8" s="15">
        <v>600</v>
      </c>
      <c r="H8" s="16">
        <f t="shared" si="1"/>
        <v>100</v>
      </c>
      <c r="I8" s="16">
        <f t="shared" si="0"/>
        <v>1</v>
      </c>
      <c r="J8" s="19" t="s">
        <v>92</v>
      </c>
      <c r="K8" s="19" t="s">
        <v>92</v>
      </c>
      <c r="L8" s="15">
        <v>3</v>
      </c>
      <c r="M8" s="125">
        <v>3</v>
      </c>
      <c r="N8" s="15">
        <v>8</v>
      </c>
      <c r="O8" s="19" t="s">
        <v>76</v>
      </c>
      <c r="P8" s="16">
        <v>65</v>
      </c>
      <c r="Q8" s="20" t="s">
        <v>76</v>
      </c>
      <c r="R8" s="14"/>
      <c r="S8" s="15"/>
      <c r="T8" s="15"/>
      <c r="U8" s="15"/>
      <c r="V8" s="15"/>
      <c r="W8" s="15"/>
      <c r="X8" s="15"/>
      <c r="Y8" s="15"/>
      <c r="Z8" s="86"/>
      <c r="AA8" s="87">
        <v>3</v>
      </c>
      <c r="AB8" s="87">
        <v>3</v>
      </c>
      <c r="AC8" s="87">
        <v>3</v>
      </c>
      <c r="AD8" s="86"/>
      <c r="AE8" s="88"/>
      <c r="AF8" s="89"/>
      <c r="AG8" s="89"/>
      <c r="AH8" s="89"/>
      <c r="AI8" s="90"/>
      <c r="AJ8" s="54"/>
      <c r="AK8" s="289" t="s">
        <v>17</v>
      </c>
      <c r="AL8" s="290"/>
      <c r="AM8" s="290"/>
      <c r="AN8" s="290"/>
      <c r="AO8" s="92">
        <v>3</v>
      </c>
    </row>
    <row r="9" spans="2:41" ht="24" thickTop="1" thickBot="1">
      <c r="B9" s="56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289" t="s">
        <v>8</v>
      </c>
      <c r="AL9" s="290"/>
      <c r="AM9" s="290"/>
      <c r="AN9" s="290"/>
      <c r="AO9" s="93">
        <v>10</v>
      </c>
    </row>
    <row r="10" spans="2:41" ht="23.5" thickTop="1">
      <c r="B10" s="56"/>
      <c r="C10" s="57"/>
      <c r="D10" s="57"/>
      <c r="E10" s="57"/>
      <c r="F10" s="57"/>
      <c r="G10" s="57"/>
      <c r="H10" s="57"/>
      <c r="I10" s="58"/>
      <c r="J10" s="58"/>
      <c r="K10" s="58"/>
      <c r="L10" s="58"/>
      <c r="M10" s="58"/>
      <c r="N10" s="58"/>
      <c r="O10" s="58"/>
      <c r="P10" s="58"/>
      <c r="Q10" s="58"/>
      <c r="R10" s="82">
        <f>SUM(R4:R8)</f>
        <v>5</v>
      </c>
      <c r="S10" s="82">
        <f t="shared" ref="S10:AC10" si="2">SUM(S4:S8)</f>
        <v>5</v>
      </c>
      <c r="T10" s="82">
        <f t="shared" si="2"/>
        <v>5</v>
      </c>
      <c r="U10" s="82">
        <f t="shared" si="2"/>
        <v>3</v>
      </c>
      <c r="V10" s="82">
        <f t="shared" si="2"/>
        <v>3</v>
      </c>
      <c r="W10" s="82">
        <f t="shared" si="2"/>
        <v>3</v>
      </c>
      <c r="X10" s="82">
        <f t="shared" si="2"/>
        <v>1</v>
      </c>
      <c r="Y10" s="82">
        <f t="shared" si="2"/>
        <v>1</v>
      </c>
      <c r="Z10" s="82">
        <f t="shared" si="2"/>
        <v>1</v>
      </c>
      <c r="AA10" s="82">
        <f t="shared" si="2"/>
        <v>3</v>
      </c>
      <c r="AB10" s="82">
        <f t="shared" si="2"/>
        <v>3</v>
      </c>
      <c r="AC10" s="82">
        <f t="shared" si="2"/>
        <v>3</v>
      </c>
      <c r="AD10" s="115"/>
      <c r="AE10" s="115"/>
      <c r="AF10" s="115"/>
      <c r="AG10" s="115"/>
      <c r="AH10" s="115"/>
      <c r="AI10" s="116"/>
      <c r="AJ10" s="54"/>
      <c r="AK10" s="289" t="s">
        <v>18</v>
      </c>
      <c r="AL10" s="290"/>
      <c r="AM10" s="290"/>
      <c r="AN10" s="290"/>
      <c r="AO10" s="92">
        <f>AF28-AO9</f>
        <v>2</v>
      </c>
    </row>
    <row r="11" spans="2:41" ht="23.5" thickBot="1">
      <c r="B11" s="56"/>
      <c r="C11" s="59"/>
      <c r="D11" s="59"/>
      <c r="E11" s="59"/>
      <c r="F11" s="60"/>
      <c r="G11" s="59"/>
      <c r="H11" s="54"/>
      <c r="I11" s="61"/>
      <c r="J11" s="61"/>
      <c r="K11" s="61"/>
      <c r="L11" s="61"/>
      <c r="M11" s="61"/>
      <c r="N11" s="61"/>
      <c r="O11" s="61"/>
      <c r="P11" s="61"/>
      <c r="Q11" s="62"/>
      <c r="R11" s="299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1"/>
      <c r="AJ11" s="54"/>
      <c r="AK11" s="291" t="s">
        <v>48</v>
      </c>
      <c r="AL11" s="292"/>
      <c r="AM11" s="292"/>
      <c r="AN11" s="292"/>
      <c r="AO11" s="94">
        <v>0.3</v>
      </c>
    </row>
    <row r="12" spans="2:41" ht="23.5" thickTop="1">
      <c r="B12" s="56"/>
      <c r="C12" s="59"/>
      <c r="D12" s="59"/>
      <c r="E12" s="59"/>
      <c r="F12" s="63"/>
      <c r="G12" s="59"/>
      <c r="H12" s="54"/>
      <c r="I12" s="61"/>
      <c r="J12" s="61"/>
      <c r="K12" s="61"/>
      <c r="L12" s="61"/>
      <c r="M12" s="61"/>
      <c r="N12" s="61"/>
      <c r="O12" s="61"/>
      <c r="P12" s="61"/>
      <c r="Q12" s="62"/>
      <c r="R12" s="299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1"/>
      <c r="AJ12" s="54"/>
      <c r="AK12" s="95"/>
      <c r="AL12" s="95"/>
      <c r="AM12" s="95"/>
      <c r="AN12" s="95"/>
      <c r="AO12" s="96"/>
    </row>
    <row r="13" spans="2:41" ht="23">
      <c r="B13" s="56"/>
      <c r="C13" s="59"/>
      <c r="D13" s="59"/>
      <c r="E13" s="59"/>
      <c r="F13" s="60"/>
      <c r="G13" s="54"/>
      <c r="H13" s="54"/>
      <c r="I13" s="61"/>
      <c r="J13" s="61"/>
      <c r="K13" s="61"/>
      <c r="L13" s="61"/>
      <c r="M13" s="61"/>
      <c r="N13" s="61"/>
      <c r="O13" s="61"/>
      <c r="P13" s="61"/>
      <c r="Q13" s="62"/>
      <c r="R13" s="299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  <c r="AG13" s="300"/>
      <c r="AH13" s="300"/>
      <c r="AI13" s="301"/>
      <c r="AJ13" s="54"/>
      <c r="AK13" s="95"/>
      <c r="AL13" s="95"/>
      <c r="AM13" s="95"/>
      <c r="AN13" s="95"/>
      <c r="AO13" s="96"/>
    </row>
    <row r="14" spans="2:41" ht="23.5" thickBot="1">
      <c r="B14" s="56"/>
      <c r="C14" s="59"/>
      <c r="D14" s="59"/>
      <c r="E14" s="59"/>
      <c r="F14" s="60"/>
      <c r="G14" s="54"/>
      <c r="H14" s="54"/>
      <c r="I14" s="61"/>
      <c r="J14" s="61"/>
      <c r="K14" s="61"/>
      <c r="L14" s="61"/>
      <c r="M14" s="61"/>
      <c r="N14" s="61"/>
      <c r="O14" s="61"/>
      <c r="P14" s="61"/>
      <c r="Q14" s="64"/>
      <c r="R14" s="299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  <c r="AI14" s="301"/>
      <c r="AJ14" s="54"/>
      <c r="AK14" s="95"/>
      <c r="AL14" s="95"/>
      <c r="AM14" s="95"/>
      <c r="AN14" s="95"/>
      <c r="AO14" s="96"/>
    </row>
    <row r="15" spans="2:41" ht="23.5" thickTop="1" thickBot="1">
      <c r="B15" s="56"/>
      <c r="C15" s="59"/>
      <c r="D15" s="59"/>
      <c r="E15" s="59"/>
      <c r="F15" s="60"/>
      <c r="G15" s="54"/>
      <c r="H15" s="54"/>
      <c r="I15" s="61"/>
      <c r="J15" s="61"/>
      <c r="K15" s="61"/>
      <c r="L15" s="61"/>
      <c r="M15" s="61"/>
      <c r="N15" s="61"/>
      <c r="O15" s="61"/>
      <c r="P15" s="61"/>
      <c r="Q15" s="62"/>
      <c r="R15" s="299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1"/>
      <c r="AJ15" s="54"/>
      <c r="AK15" s="273" t="s">
        <v>43</v>
      </c>
      <c r="AL15" s="273"/>
      <c r="AM15" s="273"/>
      <c r="AN15" s="273"/>
      <c r="AO15" s="273"/>
    </row>
    <row r="16" spans="2:41" ht="23.5" thickTop="1">
      <c r="B16" s="56"/>
      <c r="C16" s="59"/>
      <c r="D16" s="59"/>
      <c r="E16" s="59"/>
      <c r="F16" s="60"/>
      <c r="G16" s="54"/>
      <c r="H16" s="54"/>
      <c r="I16" s="61"/>
      <c r="J16" s="61"/>
      <c r="K16" s="61"/>
      <c r="L16" s="61"/>
      <c r="M16" s="61"/>
      <c r="N16" s="61"/>
      <c r="O16" s="61"/>
      <c r="P16" s="61"/>
      <c r="Q16" s="64"/>
      <c r="R16" s="299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  <c r="AI16" s="301"/>
      <c r="AJ16" s="54"/>
      <c r="AK16" s="305" t="s">
        <v>19</v>
      </c>
      <c r="AL16" s="306"/>
      <c r="AM16" s="306"/>
      <c r="AN16" s="307"/>
      <c r="AO16" s="91">
        <f>SUM(F4:F8)</f>
        <v>2800</v>
      </c>
    </row>
    <row r="17" spans="2:42" ht="23">
      <c r="B17" s="56"/>
      <c r="C17" s="54"/>
      <c r="D17" s="65"/>
      <c r="E17" s="65"/>
      <c r="F17" s="65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299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  <c r="AI17" s="301"/>
      <c r="AJ17" s="54"/>
      <c r="AK17" s="293" t="s">
        <v>20</v>
      </c>
      <c r="AL17" s="294"/>
      <c r="AM17" s="294"/>
      <c r="AN17" s="295"/>
      <c r="AO17" s="97">
        <f>SUM(K4:K8)</f>
        <v>0</v>
      </c>
    </row>
    <row r="18" spans="2:42" ht="23">
      <c r="B18" s="56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299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  <c r="AI18" s="301"/>
      <c r="AJ18" s="54"/>
      <c r="AK18" s="293" t="s">
        <v>21</v>
      </c>
      <c r="AL18" s="294"/>
      <c r="AM18" s="294"/>
      <c r="AN18" s="295"/>
      <c r="AO18" s="92">
        <f>AF28*AO6</f>
        <v>1200</v>
      </c>
    </row>
    <row r="19" spans="2:42" ht="23">
      <c r="B19" s="56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299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  <c r="AI19" s="301"/>
      <c r="AJ19" s="54"/>
      <c r="AK19" s="293" t="s">
        <v>22</v>
      </c>
      <c r="AL19" s="294"/>
      <c r="AM19" s="294"/>
      <c r="AN19" s="295"/>
      <c r="AO19" s="93">
        <f>AO10*AO7</f>
        <v>800</v>
      </c>
    </row>
    <row r="20" spans="2:42" ht="23">
      <c r="B20" s="56"/>
      <c r="C20" s="54"/>
      <c r="D20" s="58"/>
      <c r="E20" s="58"/>
      <c r="F20" s="58"/>
      <c r="G20" s="58"/>
      <c r="H20" s="58"/>
      <c r="I20" s="58"/>
      <c r="J20" s="66"/>
      <c r="K20" s="66"/>
      <c r="L20" s="66"/>
      <c r="M20" s="66"/>
      <c r="N20" s="66"/>
      <c r="O20" s="66"/>
      <c r="P20" s="66"/>
      <c r="Q20" s="54"/>
      <c r="R20" s="299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1"/>
      <c r="AJ20" s="54"/>
      <c r="AK20" s="293" t="s">
        <v>23</v>
      </c>
      <c r="AL20" s="294"/>
      <c r="AM20" s="294"/>
      <c r="AN20" s="295"/>
      <c r="AO20" s="92">
        <v>0</v>
      </c>
    </row>
    <row r="21" spans="2:42" ht="23.5" thickBot="1">
      <c r="B21" s="56"/>
      <c r="C21" s="54"/>
      <c r="D21" s="61"/>
      <c r="E21" s="61"/>
      <c r="F21" s="61"/>
      <c r="G21" s="61"/>
      <c r="H21" s="61"/>
      <c r="I21" s="62"/>
      <c r="J21" s="57"/>
      <c r="K21" s="57"/>
      <c r="L21" s="54"/>
      <c r="M21" s="54"/>
      <c r="N21" s="54"/>
      <c r="O21" s="54"/>
      <c r="P21" s="54"/>
      <c r="Q21" s="54"/>
      <c r="R21" s="302"/>
      <c r="S21" s="303"/>
      <c r="T21" s="303"/>
      <c r="U21" s="303"/>
      <c r="V21" s="303"/>
      <c r="W21" s="303"/>
      <c r="X21" s="303"/>
      <c r="Y21" s="303"/>
      <c r="Z21" s="303"/>
      <c r="AA21" s="303"/>
      <c r="AB21" s="303"/>
      <c r="AC21" s="303"/>
      <c r="AD21" s="303"/>
      <c r="AE21" s="303"/>
      <c r="AF21" s="303"/>
      <c r="AG21" s="303"/>
      <c r="AH21" s="303"/>
      <c r="AI21" s="304"/>
      <c r="AJ21" s="54"/>
      <c r="AK21" s="296" t="s">
        <v>0</v>
      </c>
      <c r="AL21" s="297"/>
      <c r="AM21" s="297"/>
      <c r="AN21" s="298"/>
      <c r="AO21" s="94">
        <f>SUM(AO16:AO20)</f>
        <v>4800</v>
      </c>
    </row>
    <row r="22" spans="2:42" ht="23.5" thickTop="1">
      <c r="B22" s="56"/>
      <c r="C22" s="54"/>
      <c r="D22" s="61"/>
      <c r="E22" s="61"/>
      <c r="F22" s="61"/>
      <c r="G22" s="61"/>
      <c r="H22" s="61"/>
      <c r="I22" s="62"/>
      <c r="J22" s="57"/>
      <c r="K22" s="57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95"/>
      <c r="AL22" s="95"/>
      <c r="AM22" s="95"/>
      <c r="AN22" s="95"/>
      <c r="AO22" s="96"/>
    </row>
    <row r="23" spans="2:42" ht="23.5" thickBot="1">
      <c r="B23" s="56"/>
      <c r="C23" s="54"/>
      <c r="D23" s="61"/>
      <c r="E23" s="61"/>
      <c r="F23" s="61"/>
      <c r="G23" s="61"/>
      <c r="H23" s="61"/>
      <c r="I23" s="62"/>
      <c r="J23" s="57"/>
      <c r="K23" s="57"/>
      <c r="L23" s="54"/>
      <c r="M23" s="54"/>
      <c r="N23" s="54"/>
      <c r="O23" s="54"/>
      <c r="P23" s="54"/>
      <c r="Q23" s="54"/>
      <c r="R23" s="67"/>
      <c r="S23" s="67"/>
      <c r="T23" s="67"/>
      <c r="U23" s="271"/>
      <c r="V23" s="271"/>
      <c r="W23" s="271"/>
      <c r="X23" s="271"/>
      <c r="Y23" s="271"/>
      <c r="Z23" s="271"/>
      <c r="AA23" s="271"/>
      <c r="AB23" s="67"/>
      <c r="AC23" s="67"/>
      <c r="AD23" s="67"/>
      <c r="AE23" s="54"/>
      <c r="AF23" s="54"/>
      <c r="AG23" s="54"/>
      <c r="AH23" s="54"/>
      <c r="AI23" s="54"/>
      <c r="AJ23" s="54"/>
      <c r="AK23" s="95"/>
      <c r="AL23" s="95"/>
      <c r="AM23" s="95"/>
      <c r="AN23" s="95"/>
      <c r="AO23" s="96"/>
    </row>
    <row r="24" spans="2:42" ht="24" thickTop="1" thickBot="1">
      <c r="B24" s="56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99"/>
      <c r="S24" s="100"/>
      <c r="T24" s="101"/>
      <c r="U24" s="101"/>
      <c r="V24" s="101"/>
      <c r="W24" s="272" t="s">
        <v>16</v>
      </c>
      <c r="X24" s="272"/>
      <c r="Y24" s="272"/>
      <c r="Z24" s="272"/>
      <c r="AA24" s="272"/>
      <c r="AB24" s="272"/>
      <c r="AC24" s="272"/>
      <c r="AD24" s="101"/>
      <c r="AE24" s="101"/>
      <c r="AF24" s="101"/>
      <c r="AG24" s="101"/>
      <c r="AH24" s="101"/>
      <c r="AI24" s="102"/>
      <c r="AJ24" s="54"/>
      <c r="AK24" s="95"/>
      <c r="AL24" s="95"/>
      <c r="AM24" s="95"/>
      <c r="AN24" s="95"/>
      <c r="AO24" s="96"/>
    </row>
    <row r="25" spans="2:42" ht="24" thickTop="1" thickBot="1">
      <c r="B25" s="56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103"/>
      <c r="S25" s="104"/>
      <c r="T25" s="105">
        <v>0</v>
      </c>
      <c r="U25" s="106">
        <f>L4</f>
        <v>2</v>
      </c>
      <c r="V25" s="107">
        <f>T25+U25</f>
        <v>2</v>
      </c>
      <c r="W25" s="104"/>
      <c r="X25" s="104"/>
      <c r="Y25" s="108">
        <f>V25</f>
        <v>2</v>
      </c>
      <c r="Z25" s="24">
        <f>L6</f>
        <v>5</v>
      </c>
      <c r="AA25" s="109">
        <f>Y25+Z25</f>
        <v>7</v>
      </c>
      <c r="AB25" s="104"/>
      <c r="AC25" s="104"/>
      <c r="AD25" s="104"/>
      <c r="AE25" s="104"/>
      <c r="AF25" s="104"/>
      <c r="AG25" s="95"/>
      <c r="AH25" s="95"/>
      <c r="AI25" s="96"/>
      <c r="AJ25" s="54"/>
      <c r="AK25" s="273" t="s">
        <v>24</v>
      </c>
      <c r="AL25" s="273"/>
      <c r="AM25" s="273"/>
      <c r="AN25" s="273"/>
      <c r="AO25" s="273"/>
      <c r="AP25" s="6"/>
    </row>
    <row r="26" spans="2:42" ht="23.5" thickTop="1">
      <c r="B26" s="56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103"/>
      <c r="S26" s="104"/>
      <c r="T26" s="10"/>
      <c r="U26" s="11" t="s">
        <v>3</v>
      </c>
      <c r="V26" s="92">
        <f>V27-V25</f>
        <v>2</v>
      </c>
      <c r="W26" s="104"/>
      <c r="X26" s="104"/>
      <c r="Y26" s="10"/>
      <c r="Z26" s="11" t="s">
        <v>5</v>
      </c>
      <c r="AA26" s="92">
        <f>AA27-AA25</f>
        <v>2</v>
      </c>
      <c r="AB26" s="104"/>
      <c r="AC26" s="104"/>
      <c r="AD26" s="104"/>
      <c r="AE26" s="104"/>
      <c r="AF26" s="104"/>
      <c r="AG26" s="95"/>
      <c r="AH26" s="95"/>
      <c r="AI26" s="96"/>
      <c r="AJ26" s="54"/>
      <c r="AK26" s="287" t="s">
        <v>26</v>
      </c>
      <c r="AL26" s="288"/>
      <c r="AM26" s="288"/>
      <c r="AN26" s="288"/>
      <c r="AO26" s="91">
        <f>AO10</f>
        <v>2</v>
      </c>
      <c r="AP26" s="7"/>
    </row>
    <row r="27" spans="2:42" ht="23.5" thickBot="1">
      <c r="B27" s="56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103"/>
      <c r="S27" s="110"/>
      <c r="T27" s="14">
        <f>V27-U25</f>
        <v>2</v>
      </c>
      <c r="U27" s="15">
        <v>2</v>
      </c>
      <c r="V27" s="98">
        <f>Y27</f>
        <v>4</v>
      </c>
      <c r="W27" s="104"/>
      <c r="X27" s="104"/>
      <c r="Y27" s="14">
        <f>AA27-Z25</f>
        <v>4</v>
      </c>
      <c r="Z27" s="15">
        <v>2</v>
      </c>
      <c r="AA27" s="98">
        <f>AD30</f>
        <v>9</v>
      </c>
      <c r="AB27" s="104"/>
      <c r="AC27" s="104"/>
      <c r="AD27" s="104"/>
      <c r="AE27" s="104"/>
      <c r="AF27" s="104"/>
      <c r="AG27" s="95"/>
      <c r="AH27" s="95"/>
      <c r="AI27" s="96"/>
      <c r="AJ27" s="54"/>
      <c r="AK27" s="289" t="s">
        <v>25</v>
      </c>
      <c r="AL27" s="290"/>
      <c r="AM27" s="290"/>
      <c r="AN27" s="290"/>
      <c r="AO27" s="92">
        <v>2</v>
      </c>
      <c r="AP27" s="7"/>
    </row>
    <row r="28" spans="2:42" ht="24" thickTop="1" thickBot="1">
      <c r="B28" s="56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103"/>
      <c r="S28" s="104"/>
      <c r="T28" s="95"/>
      <c r="U28" s="95"/>
      <c r="V28" s="95"/>
      <c r="W28" s="104"/>
      <c r="X28" s="104"/>
      <c r="Y28" s="104"/>
      <c r="Z28" s="104"/>
      <c r="AA28" s="104"/>
      <c r="AB28" s="104"/>
      <c r="AC28" s="104"/>
      <c r="AD28" s="111">
        <f>MAX(AA25,AA31)</f>
        <v>9</v>
      </c>
      <c r="AE28" s="106">
        <f>L8</f>
        <v>3</v>
      </c>
      <c r="AF28" s="112">
        <f>AD28+AE28</f>
        <v>12</v>
      </c>
      <c r="AG28" s="95"/>
      <c r="AH28" s="95"/>
      <c r="AI28" s="96"/>
      <c r="AJ28" s="54"/>
      <c r="AK28" s="291" t="s">
        <v>95</v>
      </c>
      <c r="AL28" s="292"/>
      <c r="AM28" s="292"/>
      <c r="AN28" s="292"/>
      <c r="AO28" s="98">
        <f>AO21</f>
        <v>4800</v>
      </c>
      <c r="AP28" s="7"/>
    </row>
    <row r="29" spans="2:42" ht="23.5" thickTop="1">
      <c r="B29" s="56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103"/>
      <c r="S29" s="104"/>
      <c r="T29" s="95"/>
      <c r="U29" s="95"/>
      <c r="V29" s="95"/>
      <c r="W29" s="104"/>
      <c r="X29" s="104"/>
      <c r="Y29" s="104"/>
      <c r="Z29" s="104"/>
      <c r="AA29" s="104"/>
      <c r="AB29" s="104"/>
      <c r="AC29" s="104"/>
      <c r="AD29" s="10"/>
      <c r="AE29" s="11" t="s">
        <v>44</v>
      </c>
      <c r="AF29" s="92">
        <f>AF30-AF28</f>
        <v>0</v>
      </c>
      <c r="AG29" s="95"/>
      <c r="AH29" s="95"/>
      <c r="AI29" s="96"/>
      <c r="AJ29" s="54"/>
      <c r="AK29" s="54"/>
      <c r="AL29" s="54"/>
      <c r="AM29" s="54"/>
      <c r="AN29" s="54"/>
      <c r="AO29" s="55"/>
    </row>
    <row r="30" spans="2:42" ht="23.5" thickBot="1">
      <c r="B30" s="56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103"/>
      <c r="S30" s="104"/>
      <c r="T30" s="95"/>
      <c r="U30" s="95"/>
      <c r="V30" s="95"/>
      <c r="W30" s="104"/>
      <c r="X30" s="104"/>
      <c r="Y30" s="104"/>
      <c r="Z30" s="104"/>
      <c r="AA30" s="104"/>
      <c r="AB30" s="104"/>
      <c r="AC30" s="104"/>
      <c r="AD30" s="113">
        <f>AF30-AE28</f>
        <v>9</v>
      </c>
      <c r="AE30" s="15">
        <v>2</v>
      </c>
      <c r="AF30" s="98">
        <f>AF28</f>
        <v>12</v>
      </c>
      <c r="AG30" s="95"/>
      <c r="AH30" s="95"/>
      <c r="AI30" s="96"/>
      <c r="AJ30" s="54"/>
      <c r="AK30" s="54"/>
      <c r="AL30" s="54"/>
      <c r="AM30" s="54"/>
      <c r="AN30" s="54"/>
      <c r="AO30" s="55"/>
    </row>
    <row r="31" spans="2:42" ht="23.5" thickTop="1">
      <c r="B31" s="56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103"/>
      <c r="S31" s="104"/>
      <c r="T31" s="105">
        <v>0</v>
      </c>
      <c r="U31" s="106">
        <f>L5</f>
        <v>3</v>
      </c>
      <c r="V31" s="107">
        <f>T31+U31</f>
        <v>3</v>
      </c>
      <c r="W31" s="104"/>
      <c r="X31" s="104"/>
      <c r="Y31" s="111">
        <f>V31</f>
        <v>3</v>
      </c>
      <c r="Z31" s="106">
        <f>L7</f>
        <v>6</v>
      </c>
      <c r="AA31" s="107">
        <f>Y31+Z31</f>
        <v>9</v>
      </c>
      <c r="AB31" s="104"/>
      <c r="AC31" s="104"/>
      <c r="AD31" s="104"/>
      <c r="AE31" s="104"/>
      <c r="AF31" s="104"/>
      <c r="AG31" s="95"/>
      <c r="AH31" s="95"/>
      <c r="AI31" s="96"/>
      <c r="AJ31" s="54"/>
      <c r="AK31" s="54"/>
      <c r="AL31" s="54"/>
      <c r="AM31" s="54"/>
      <c r="AN31" s="54"/>
      <c r="AO31" s="55"/>
    </row>
    <row r="32" spans="2:42" ht="23">
      <c r="B32" s="56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103"/>
      <c r="S32" s="104"/>
      <c r="T32" s="10"/>
      <c r="U32" s="11" t="s">
        <v>4</v>
      </c>
      <c r="V32" s="97">
        <f>V33-V31</f>
        <v>0</v>
      </c>
      <c r="W32" s="104"/>
      <c r="X32" s="104"/>
      <c r="Y32" s="10"/>
      <c r="Z32" s="11" t="s">
        <v>6</v>
      </c>
      <c r="AA32" s="92">
        <f>AA33-AA31</f>
        <v>0</v>
      </c>
      <c r="AB32" s="104"/>
      <c r="AC32" s="104"/>
      <c r="AD32" s="104"/>
      <c r="AE32" s="104"/>
      <c r="AF32" s="104"/>
      <c r="AG32" s="95"/>
      <c r="AH32" s="95"/>
      <c r="AI32" s="96"/>
      <c r="AJ32" s="54"/>
      <c r="AK32" s="54"/>
      <c r="AL32" s="54"/>
      <c r="AM32" s="54"/>
      <c r="AN32" s="54"/>
      <c r="AO32" s="55"/>
    </row>
    <row r="33" spans="2:41" ht="22" customHeight="1" thickBot="1"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69"/>
      <c r="S33" s="70"/>
      <c r="T33" s="14">
        <f>V33-U31</f>
        <v>0</v>
      </c>
      <c r="U33" s="15">
        <v>2</v>
      </c>
      <c r="V33" s="98">
        <f>Y33</f>
        <v>3</v>
      </c>
      <c r="W33" s="114"/>
      <c r="X33" s="114"/>
      <c r="Y33" s="14">
        <f>AA33-Z31</f>
        <v>3</v>
      </c>
      <c r="Z33" s="15">
        <v>2</v>
      </c>
      <c r="AA33" s="98">
        <f>AD30</f>
        <v>9</v>
      </c>
      <c r="AB33" s="71"/>
      <c r="AC33" s="71"/>
      <c r="AD33" s="71"/>
      <c r="AE33" s="71"/>
      <c r="AF33" s="71"/>
      <c r="AG33" s="70"/>
      <c r="AH33" s="70"/>
      <c r="AI33" s="72"/>
      <c r="AJ33" s="70"/>
      <c r="AK33" s="70"/>
      <c r="AL33" s="70"/>
      <c r="AM33" s="70"/>
      <c r="AN33" s="70"/>
      <c r="AO33" s="72"/>
    </row>
    <row r="34" spans="2:41" ht="15.5" thickTop="1" thickBot="1">
      <c r="T34" s="2"/>
      <c r="U34" s="2"/>
      <c r="V34" s="2"/>
      <c r="W34" s="9"/>
      <c r="X34" s="9"/>
      <c r="Y34" s="2"/>
      <c r="Z34" s="2"/>
      <c r="AA34" s="2"/>
      <c r="AB34" s="9"/>
      <c r="AC34" s="9"/>
      <c r="AD34" s="9"/>
      <c r="AE34" s="9"/>
      <c r="AF34" s="9"/>
    </row>
    <row r="35" spans="2:41" ht="51.5" customHeight="1" thickTop="1" thickBot="1">
      <c r="B35" s="308" t="s">
        <v>108</v>
      </c>
      <c r="C35" s="309"/>
      <c r="D35" s="309"/>
      <c r="E35" s="309"/>
      <c r="F35" s="309"/>
      <c r="G35" s="309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W35" s="309"/>
      <c r="X35" s="309"/>
      <c r="Y35" s="309"/>
      <c r="Z35" s="309"/>
      <c r="AA35" s="309"/>
      <c r="AB35" s="309"/>
      <c r="AC35" s="309"/>
      <c r="AD35" s="309"/>
      <c r="AE35" s="309"/>
      <c r="AF35" s="309"/>
      <c r="AG35" s="309"/>
      <c r="AH35" s="309"/>
      <c r="AI35" s="309"/>
      <c r="AJ35" s="309"/>
      <c r="AK35" s="309"/>
      <c r="AL35" s="309"/>
      <c r="AM35" s="309"/>
      <c r="AN35" s="309"/>
      <c r="AO35" s="310"/>
    </row>
    <row r="36" spans="2:41" ht="92" customHeight="1" thickTop="1" thickBot="1">
      <c r="B36" s="26" t="s">
        <v>1</v>
      </c>
      <c r="C36" s="27" t="s">
        <v>2</v>
      </c>
      <c r="D36" s="27" t="s">
        <v>11</v>
      </c>
      <c r="E36" s="28" t="s">
        <v>12</v>
      </c>
      <c r="F36" s="27" t="s">
        <v>69</v>
      </c>
      <c r="G36" s="27" t="s">
        <v>70</v>
      </c>
      <c r="H36" s="27" t="s">
        <v>71</v>
      </c>
      <c r="I36" s="27" t="s">
        <v>75</v>
      </c>
      <c r="J36" s="27" t="s">
        <v>13</v>
      </c>
      <c r="K36" s="27" t="s">
        <v>72</v>
      </c>
      <c r="L36" s="27" t="s">
        <v>14</v>
      </c>
      <c r="M36" s="122" t="s">
        <v>15</v>
      </c>
      <c r="N36" s="27" t="s">
        <v>46</v>
      </c>
      <c r="O36" s="27" t="s">
        <v>47</v>
      </c>
      <c r="P36" s="27" t="s">
        <v>73</v>
      </c>
      <c r="Q36" s="27" t="s">
        <v>74</v>
      </c>
      <c r="R36" s="126">
        <v>1</v>
      </c>
      <c r="S36" s="73">
        <v>2</v>
      </c>
      <c r="T36" s="73">
        <v>3</v>
      </c>
      <c r="U36" s="73">
        <v>4</v>
      </c>
      <c r="V36" s="73">
        <v>5</v>
      </c>
      <c r="W36" s="73">
        <v>6</v>
      </c>
      <c r="X36" s="73">
        <v>7</v>
      </c>
      <c r="Y36" s="73">
        <v>8</v>
      </c>
      <c r="Z36" s="73">
        <v>9</v>
      </c>
      <c r="AA36" s="73">
        <v>10</v>
      </c>
      <c r="AB36" s="73">
        <v>11</v>
      </c>
      <c r="AC36" s="73">
        <v>12</v>
      </c>
      <c r="AD36" s="73">
        <v>13</v>
      </c>
      <c r="AE36" s="73">
        <v>14</v>
      </c>
      <c r="AF36" s="73">
        <v>15</v>
      </c>
      <c r="AG36" s="73">
        <v>16</v>
      </c>
      <c r="AH36" s="73">
        <v>17</v>
      </c>
      <c r="AI36" s="73">
        <v>18</v>
      </c>
      <c r="AJ36" s="54"/>
      <c r="AK36" s="54"/>
      <c r="AL36" s="54"/>
      <c r="AM36" s="54"/>
      <c r="AN36" s="54"/>
      <c r="AO36" s="55"/>
    </row>
    <row r="37" spans="2:41" ht="26.5" customHeight="1" thickTop="1" thickBot="1">
      <c r="B37" s="21">
        <v>1</v>
      </c>
      <c r="C37" s="22" t="s">
        <v>3</v>
      </c>
      <c r="D37" s="22">
        <v>2</v>
      </c>
      <c r="E37" s="22">
        <v>2</v>
      </c>
      <c r="F37" s="22">
        <v>400</v>
      </c>
      <c r="G37" s="23" t="s">
        <v>96</v>
      </c>
      <c r="H37" s="23" t="s">
        <v>96</v>
      </c>
      <c r="I37" s="23" t="s">
        <v>96</v>
      </c>
      <c r="J37" s="23"/>
      <c r="K37" s="160" t="s">
        <v>96</v>
      </c>
      <c r="L37" s="23">
        <f>D37-J37</f>
        <v>2</v>
      </c>
      <c r="M37" s="123">
        <v>2</v>
      </c>
      <c r="N37" s="22">
        <v>8</v>
      </c>
      <c r="O37" s="161">
        <f>((D37-L37)*M37*N37)/(L37*M37)</f>
        <v>0</v>
      </c>
      <c r="P37" s="24">
        <v>50</v>
      </c>
      <c r="Q37" s="163">
        <f>O37*P37*$AO$44</f>
        <v>0</v>
      </c>
      <c r="R37" s="159"/>
      <c r="S37" s="76"/>
      <c r="T37" s="76"/>
      <c r="U37" s="75">
        <v>2</v>
      </c>
      <c r="V37" s="75">
        <v>2</v>
      </c>
      <c r="W37" s="22"/>
      <c r="X37" s="22"/>
      <c r="Y37" s="22"/>
      <c r="Z37" s="22"/>
      <c r="AA37" s="22"/>
      <c r="AB37" s="22"/>
      <c r="AC37" s="22"/>
      <c r="AD37" s="22"/>
      <c r="AE37" s="77"/>
      <c r="AF37" s="78"/>
      <c r="AG37" s="78"/>
      <c r="AH37" s="78"/>
      <c r="AI37" s="79"/>
      <c r="AJ37" s="54"/>
      <c r="AK37" s="54"/>
      <c r="AL37" s="54"/>
      <c r="AM37" s="54"/>
      <c r="AN37" s="54"/>
      <c r="AO37" s="55"/>
    </row>
    <row r="38" spans="2:41" ht="24" thickTop="1" thickBot="1">
      <c r="B38" s="10">
        <v>2</v>
      </c>
      <c r="C38" s="11" t="s">
        <v>4</v>
      </c>
      <c r="D38" s="11">
        <v>3</v>
      </c>
      <c r="E38" s="11">
        <v>2</v>
      </c>
      <c r="F38" s="11">
        <v>600</v>
      </c>
      <c r="G38" s="11">
        <v>800</v>
      </c>
      <c r="H38" s="12">
        <f>(G38-F38)/(D38-E38)</f>
        <v>200</v>
      </c>
      <c r="I38" s="12">
        <f>D38-E38</f>
        <v>1</v>
      </c>
      <c r="J38" s="17"/>
      <c r="K38" s="160">
        <f t="shared" ref="K38:K41" si="3">J38*H38</f>
        <v>0</v>
      </c>
      <c r="L38" s="23">
        <f t="shared" ref="L38:L41" si="4">D38-J38</f>
        <v>3</v>
      </c>
      <c r="M38" s="117">
        <v>3</v>
      </c>
      <c r="N38" s="11">
        <v>8</v>
      </c>
      <c r="O38" s="161">
        <f>((D38-L38)*M38*N38)/(L38*M38)</f>
        <v>0</v>
      </c>
      <c r="P38" s="12">
        <v>50</v>
      </c>
      <c r="Q38" s="163">
        <f t="shared" ref="Q38:Q41" si="5">O38*P38*$AO$44</f>
        <v>0</v>
      </c>
      <c r="R38" s="128">
        <v>3</v>
      </c>
      <c r="S38" s="80">
        <v>3</v>
      </c>
      <c r="T38" s="80">
        <v>3</v>
      </c>
      <c r="U38" s="81"/>
      <c r="V38" s="81"/>
      <c r="W38" s="81"/>
      <c r="X38" s="81"/>
      <c r="Y38" s="81"/>
      <c r="Z38" s="11"/>
      <c r="AA38" s="11"/>
      <c r="AB38" s="11"/>
      <c r="AC38" s="11"/>
      <c r="AD38" s="11"/>
      <c r="AE38" s="82"/>
      <c r="AF38" s="82"/>
      <c r="AG38" s="82"/>
      <c r="AH38" s="82"/>
      <c r="AI38" s="83"/>
      <c r="AJ38" s="54"/>
      <c r="AK38" s="273" t="s">
        <v>42</v>
      </c>
      <c r="AL38" s="273"/>
      <c r="AM38" s="273"/>
      <c r="AN38" s="273"/>
      <c r="AO38" s="273"/>
    </row>
    <row r="39" spans="2:41" ht="23.5" thickTop="1">
      <c r="B39" s="10">
        <v>3</v>
      </c>
      <c r="C39" s="11" t="s">
        <v>5</v>
      </c>
      <c r="D39" s="11">
        <v>4</v>
      </c>
      <c r="E39" s="11">
        <v>3</v>
      </c>
      <c r="F39" s="11">
        <v>600</v>
      </c>
      <c r="G39" s="11">
        <v>700</v>
      </c>
      <c r="H39" s="12">
        <f>(G39-F39)/(D39-E39)</f>
        <v>100</v>
      </c>
      <c r="I39" s="12">
        <f t="shared" ref="I39:I41" si="6">D39-E39</f>
        <v>1</v>
      </c>
      <c r="J39" s="17"/>
      <c r="K39" s="160">
        <f t="shared" si="3"/>
        <v>0</v>
      </c>
      <c r="L39" s="23">
        <f t="shared" si="4"/>
        <v>4</v>
      </c>
      <c r="M39" s="117">
        <v>2</v>
      </c>
      <c r="N39" s="11">
        <v>8</v>
      </c>
      <c r="O39" s="161">
        <f t="shared" ref="O39:O41" si="7">((D39-L39)*M39*N39)/(L39*M39)</f>
        <v>0</v>
      </c>
      <c r="P39" s="12">
        <v>40</v>
      </c>
      <c r="Q39" s="163">
        <f t="shared" si="5"/>
        <v>0</v>
      </c>
      <c r="R39" s="10"/>
      <c r="S39" s="11"/>
      <c r="T39" s="81"/>
      <c r="U39" s="81"/>
      <c r="V39" s="81"/>
      <c r="W39" s="80">
        <v>2</v>
      </c>
      <c r="X39" s="80">
        <v>2</v>
      </c>
      <c r="Y39" s="80">
        <v>2</v>
      </c>
      <c r="Z39" s="80">
        <v>2</v>
      </c>
      <c r="AA39" s="81"/>
      <c r="AB39" s="11"/>
      <c r="AC39" s="11"/>
      <c r="AD39" s="11"/>
      <c r="AE39" s="84"/>
      <c r="AF39" s="82"/>
      <c r="AG39" s="82"/>
      <c r="AH39" s="82"/>
      <c r="AI39" s="85"/>
      <c r="AJ39" s="54"/>
      <c r="AK39" s="287" t="s">
        <v>93</v>
      </c>
      <c r="AL39" s="288"/>
      <c r="AM39" s="288"/>
      <c r="AN39" s="288"/>
      <c r="AO39" s="91">
        <v>100</v>
      </c>
    </row>
    <row r="40" spans="2:41" ht="23">
      <c r="B40" s="10">
        <v>4</v>
      </c>
      <c r="C40" s="13" t="s">
        <v>6</v>
      </c>
      <c r="D40" s="13">
        <v>6</v>
      </c>
      <c r="E40" s="13">
        <v>2</v>
      </c>
      <c r="F40" s="13">
        <v>700</v>
      </c>
      <c r="G40" s="13">
        <v>1000</v>
      </c>
      <c r="H40" s="12">
        <f t="shared" ref="H40:H41" si="8">(G40-F40)/(D40-E40)</f>
        <v>75</v>
      </c>
      <c r="I40" s="12">
        <f t="shared" si="6"/>
        <v>4</v>
      </c>
      <c r="J40" s="17"/>
      <c r="K40" s="160">
        <f t="shared" si="3"/>
        <v>0</v>
      </c>
      <c r="L40" s="23">
        <f t="shared" si="4"/>
        <v>6</v>
      </c>
      <c r="M40" s="124">
        <v>1</v>
      </c>
      <c r="N40" s="11">
        <v>8</v>
      </c>
      <c r="O40" s="161">
        <f t="shared" si="7"/>
        <v>0</v>
      </c>
      <c r="P40" s="12">
        <v>60</v>
      </c>
      <c r="Q40" s="163">
        <f t="shared" si="5"/>
        <v>0</v>
      </c>
      <c r="R40" s="10"/>
      <c r="S40" s="11"/>
      <c r="T40" s="11"/>
      <c r="U40" s="80">
        <v>1</v>
      </c>
      <c r="V40" s="80">
        <v>1</v>
      </c>
      <c r="W40" s="80">
        <v>1</v>
      </c>
      <c r="X40" s="80">
        <v>1</v>
      </c>
      <c r="Y40" s="80">
        <v>1</v>
      </c>
      <c r="Z40" s="80">
        <v>1</v>
      </c>
      <c r="AA40" s="11"/>
      <c r="AB40" s="11"/>
      <c r="AC40" s="11"/>
      <c r="AD40" s="11"/>
      <c r="AE40" s="84"/>
      <c r="AF40" s="82"/>
      <c r="AG40" s="82"/>
      <c r="AH40" s="82"/>
      <c r="AI40" s="85"/>
      <c r="AJ40" s="54"/>
      <c r="AK40" s="289" t="s">
        <v>94</v>
      </c>
      <c r="AL40" s="290"/>
      <c r="AM40" s="290"/>
      <c r="AN40" s="290"/>
      <c r="AO40" s="92">
        <v>400</v>
      </c>
    </row>
    <row r="41" spans="2:41" ht="23.5" thickBot="1">
      <c r="B41" s="14">
        <v>5</v>
      </c>
      <c r="C41" s="15" t="s">
        <v>44</v>
      </c>
      <c r="D41" s="15">
        <v>3</v>
      </c>
      <c r="E41" s="15">
        <v>2</v>
      </c>
      <c r="F41" s="15">
        <v>500</v>
      </c>
      <c r="G41" s="15">
        <v>600</v>
      </c>
      <c r="H41" s="16">
        <f t="shared" si="8"/>
        <v>100</v>
      </c>
      <c r="I41" s="16">
        <f t="shared" si="6"/>
        <v>1</v>
      </c>
      <c r="J41" s="19"/>
      <c r="K41" s="164">
        <f t="shared" si="3"/>
        <v>0</v>
      </c>
      <c r="L41" s="138">
        <f t="shared" si="4"/>
        <v>3</v>
      </c>
      <c r="M41" s="125">
        <v>3</v>
      </c>
      <c r="N41" s="15">
        <v>8</v>
      </c>
      <c r="O41" s="162">
        <f t="shared" si="7"/>
        <v>0</v>
      </c>
      <c r="P41" s="16">
        <v>65</v>
      </c>
      <c r="Q41" s="170">
        <f t="shared" si="5"/>
        <v>0</v>
      </c>
      <c r="R41" s="14"/>
      <c r="S41" s="15"/>
      <c r="T41" s="15"/>
      <c r="U41" s="15"/>
      <c r="V41" s="15"/>
      <c r="W41" s="15"/>
      <c r="X41" s="15"/>
      <c r="Y41" s="15"/>
      <c r="Z41" s="86"/>
      <c r="AA41" s="87">
        <v>3</v>
      </c>
      <c r="AB41" s="87">
        <v>3</v>
      </c>
      <c r="AC41" s="87">
        <v>3</v>
      </c>
      <c r="AD41" s="86"/>
      <c r="AE41" s="88"/>
      <c r="AF41" s="89"/>
      <c r="AG41" s="89"/>
      <c r="AH41" s="89"/>
      <c r="AI41" s="90"/>
      <c r="AJ41" s="54"/>
      <c r="AK41" s="289" t="s">
        <v>17</v>
      </c>
      <c r="AL41" s="290"/>
      <c r="AM41" s="290"/>
      <c r="AN41" s="290"/>
      <c r="AO41" s="92">
        <v>3</v>
      </c>
    </row>
    <row r="42" spans="2:41" ht="24" thickTop="1" thickBot="1">
      <c r="B42" s="56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289" t="s">
        <v>8</v>
      </c>
      <c r="AL42" s="290"/>
      <c r="AM42" s="290"/>
      <c r="AN42" s="290"/>
      <c r="AO42" s="93">
        <v>10</v>
      </c>
    </row>
    <row r="43" spans="2:41" ht="23.5" thickTop="1">
      <c r="B43" s="56"/>
      <c r="C43" s="57"/>
      <c r="D43" s="57"/>
      <c r="E43" s="57"/>
      <c r="F43" s="57"/>
      <c r="G43" s="57"/>
      <c r="H43" s="57"/>
      <c r="I43" s="58"/>
      <c r="J43" s="58"/>
      <c r="K43" s="58"/>
      <c r="L43" s="58"/>
      <c r="M43" s="58"/>
      <c r="N43" s="58"/>
      <c r="O43" s="58"/>
      <c r="P43" s="58"/>
      <c r="Q43" s="58"/>
      <c r="R43" s="82">
        <f>SUM(R37:R41)</f>
        <v>3</v>
      </c>
      <c r="S43" s="82">
        <f t="shared" ref="S43:AC43" si="9">SUM(S37:S41)</f>
        <v>3</v>
      </c>
      <c r="T43" s="82">
        <f t="shared" si="9"/>
        <v>3</v>
      </c>
      <c r="U43" s="82">
        <f t="shared" si="9"/>
        <v>3</v>
      </c>
      <c r="V43" s="82">
        <f t="shared" si="9"/>
        <v>3</v>
      </c>
      <c r="W43" s="82">
        <f t="shared" si="9"/>
        <v>3</v>
      </c>
      <c r="X43" s="82">
        <f t="shared" si="9"/>
        <v>3</v>
      </c>
      <c r="Y43" s="82">
        <f t="shared" si="9"/>
        <v>3</v>
      </c>
      <c r="Z43" s="82">
        <f t="shared" si="9"/>
        <v>3</v>
      </c>
      <c r="AA43" s="82">
        <f t="shared" si="9"/>
        <v>3</v>
      </c>
      <c r="AB43" s="82">
        <f t="shared" si="9"/>
        <v>3</v>
      </c>
      <c r="AC43" s="82">
        <f t="shared" si="9"/>
        <v>3</v>
      </c>
      <c r="AD43" s="115"/>
      <c r="AE43" s="115"/>
      <c r="AF43" s="115"/>
      <c r="AG43" s="115"/>
      <c r="AH43" s="115"/>
      <c r="AI43" s="116"/>
      <c r="AJ43" s="54"/>
      <c r="AK43" s="289" t="s">
        <v>18</v>
      </c>
      <c r="AL43" s="290"/>
      <c r="AM43" s="290"/>
      <c r="AN43" s="290"/>
      <c r="AO43" s="92">
        <f>AF61-AO42</f>
        <v>2</v>
      </c>
    </row>
    <row r="44" spans="2:41" ht="23.5" thickBot="1">
      <c r="B44" s="56"/>
      <c r="C44" s="59"/>
      <c r="D44" s="59"/>
      <c r="E44" s="59"/>
      <c r="F44" s="60"/>
      <c r="G44" s="59"/>
      <c r="H44" s="54"/>
      <c r="I44" s="61"/>
      <c r="J44" s="61"/>
      <c r="K44" s="61"/>
      <c r="L44" s="61"/>
      <c r="M44" s="61"/>
      <c r="N44" s="61"/>
      <c r="O44" s="61"/>
      <c r="P44" s="61"/>
      <c r="Q44" s="62"/>
      <c r="R44" s="299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54"/>
      <c r="AK44" s="291" t="s">
        <v>48</v>
      </c>
      <c r="AL44" s="292"/>
      <c r="AM44" s="292"/>
      <c r="AN44" s="292"/>
      <c r="AO44" s="94">
        <v>0.3</v>
      </c>
    </row>
    <row r="45" spans="2:41" ht="23.5" thickTop="1">
      <c r="B45" s="56"/>
      <c r="C45" s="59"/>
      <c r="D45" s="59"/>
      <c r="E45" s="59"/>
      <c r="F45" s="63"/>
      <c r="G45" s="59"/>
      <c r="H45" s="54"/>
      <c r="I45" s="61"/>
      <c r="J45" s="61"/>
      <c r="K45" s="61"/>
      <c r="L45" s="61"/>
      <c r="M45" s="61"/>
      <c r="N45" s="61"/>
      <c r="O45" s="61"/>
      <c r="P45" s="61"/>
      <c r="Q45" s="62"/>
      <c r="R45" s="299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  <c r="AI45" s="301"/>
      <c r="AJ45" s="54"/>
      <c r="AK45" s="95"/>
      <c r="AL45" s="95"/>
      <c r="AM45" s="95"/>
      <c r="AN45" s="95"/>
      <c r="AO45" s="96"/>
    </row>
    <row r="46" spans="2:41" ht="23">
      <c r="B46" s="56"/>
      <c r="C46" s="59"/>
      <c r="D46" s="59"/>
      <c r="E46" s="59"/>
      <c r="F46" s="60"/>
      <c r="G46" s="54"/>
      <c r="H46" s="54"/>
      <c r="I46" s="61"/>
      <c r="J46" s="61"/>
      <c r="K46" s="61"/>
      <c r="L46" s="61"/>
      <c r="M46" s="61"/>
      <c r="N46" s="61"/>
      <c r="O46" s="61"/>
      <c r="P46" s="61"/>
      <c r="Q46" s="62"/>
      <c r="R46" s="299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54"/>
      <c r="AK46" s="95"/>
      <c r="AL46" s="95"/>
      <c r="AM46" s="95"/>
      <c r="AN46" s="95"/>
      <c r="AO46" s="96"/>
    </row>
    <row r="47" spans="2:41" ht="23.5" thickBot="1">
      <c r="B47" s="56"/>
      <c r="C47" s="59"/>
      <c r="D47" s="59"/>
      <c r="E47" s="59"/>
      <c r="F47" s="60"/>
      <c r="G47" s="54"/>
      <c r="H47" s="54"/>
      <c r="I47" s="61"/>
      <c r="J47" s="61"/>
      <c r="K47" s="61"/>
      <c r="L47" s="61"/>
      <c r="M47" s="61"/>
      <c r="N47" s="61"/>
      <c r="O47" s="61"/>
      <c r="P47" s="61"/>
      <c r="Q47" s="64"/>
      <c r="R47" s="299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  <c r="AI47" s="301"/>
      <c r="AJ47" s="54"/>
      <c r="AK47" s="95"/>
      <c r="AL47" s="95"/>
      <c r="AM47" s="95"/>
      <c r="AN47" s="95"/>
      <c r="AO47" s="96"/>
    </row>
    <row r="48" spans="2:41" ht="23.5" thickTop="1" thickBot="1">
      <c r="B48" s="56"/>
      <c r="C48" s="59"/>
      <c r="D48" s="59"/>
      <c r="E48" s="59"/>
      <c r="F48" s="60"/>
      <c r="G48" s="54"/>
      <c r="H48" s="54"/>
      <c r="I48" s="61"/>
      <c r="J48" s="61"/>
      <c r="K48" s="61"/>
      <c r="L48" s="61"/>
      <c r="M48" s="61"/>
      <c r="N48" s="61"/>
      <c r="O48" s="61"/>
      <c r="P48" s="61"/>
      <c r="Q48" s="62"/>
      <c r="R48" s="299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54"/>
      <c r="AK48" s="273" t="s">
        <v>43</v>
      </c>
      <c r="AL48" s="273"/>
      <c r="AM48" s="273"/>
      <c r="AN48" s="273"/>
      <c r="AO48" s="273"/>
    </row>
    <row r="49" spans="2:42" ht="23.5" thickTop="1">
      <c r="B49" s="56"/>
      <c r="C49" s="59"/>
      <c r="D49" s="59"/>
      <c r="E49" s="59"/>
      <c r="F49" s="60"/>
      <c r="G49" s="54"/>
      <c r="H49" s="54"/>
      <c r="I49" s="61"/>
      <c r="J49" s="61"/>
      <c r="K49" s="61"/>
      <c r="L49" s="61"/>
      <c r="M49" s="61"/>
      <c r="N49" s="61"/>
      <c r="O49" s="61"/>
      <c r="P49" s="61"/>
      <c r="Q49" s="64"/>
      <c r="R49" s="299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1"/>
      <c r="AJ49" s="54"/>
      <c r="AK49" s="305" t="s">
        <v>19</v>
      </c>
      <c r="AL49" s="306"/>
      <c r="AM49" s="306"/>
      <c r="AN49" s="307"/>
      <c r="AO49" s="91">
        <f>SUM(F37:F41)</f>
        <v>2800</v>
      </c>
    </row>
    <row r="50" spans="2:42" ht="23">
      <c r="B50" s="56"/>
      <c r="C50" s="54"/>
      <c r="D50" s="65"/>
      <c r="E50" s="65"/>
      <c r="F50" s="65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299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54"/>
      <c r="AK50" s="293" t="s">
        <v>20</v>
      </c>
      <c r="AL50" s="294"/>
      <c r="AM50" s="294"/>
      <c r="AN50" s="295"/>
      <c r="AO50" s="97">
        <f>SUM(K37:K41)</f>
        <v>0</v>
      </c>
    </row>
    <row r="51" spans="2:42" ht="23">
      <c r="B51" s="56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 t="s">
        <v>109</v>
      </c>
      <c r="Q51" s="54"/>
      <c r="R51" s="299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  <c r="AI51" s="301"/>
      <c r="AJ51" s="54"/>
      <c r="AK51" s="293" t="s">
        <v>21</v>
      </c>
      <c r="AL51" s="294"/>
      <c r="AM51" s="294"/>
      <c r="AN51" s="295"/>
      <c r="AO51" s="92">
        <f>AF61*AO39</f>
        <v>1200</v>
      </c>
    </row>
    <row r="52" spans="2:42" ht="23">
      <c r="B52" s="56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299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54"/>
      <c r="AK52" s="293" t="s">
        <v>22</v>
      </c>
      <c r="AL52" s="294"/>
      <c r="AM52" s="294"/>
      <c r="AN52" s="295"/>
      <c r="AO52" s="93">
        <f>AO43*AO40</f>
        <v>800</v>
      </c>
    </row>
    <row r="53" spans="2:42" ht="23">
      <c r="B53" s="56"/>
      <c r="C53" s="54"/>
      <c r="D53" s="58"/>
      <c r="E53" s="58"/>
      <c r="F53" s="58"/>
      <c r="G53" s="58"/>
      <c r="H53" s="58"/>
      <c r="I53" s="58"/>
      <c r="J53" s="66"/>
      <c r="K53" s="66"/>
      <c r="L53" s="66"/>
      <c r="M53" s="66"/>
      <c r="N53" s="66"/>
      <c r="O53" s="66"/>
      <c r="P53" s="66"/>
      <c r="Q53" s="54"/>
      <c r="R53" s="299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1"/>
      <c r="AJ53" s="54"/>
      <c r="AK53" s="293" t="s">
        <v>23</v>
      </c>
      <c r="AL53" s="294"/>
      <c r="AM53" s="294"/>
      <c r="AN53" s="295"/>
      <c r="AO53" s="92">
        <f>SUM(Q37:Q41)</f>
        <v>0</v>
      </c>
    </row>
    <row r="54" spans="2:42" ht="23.5" thickBot="1">
      <c r="B54" s="56"/>
      <c r="C54" s="54"/>
      <c r="D54" s="61"/>
      <c r="E54" s="61"/>
      <c r="F54" s="61"/>
      <c r="G54" s="61"/>
      <c r="H54" s="61"/>
      <c r="I54" s="62"/>
      <c r="J54" s="57"/>
      <c r="K54" s="57"/>
      <c r="L54" s="54"/>
      <c r="M54" s="54"/>
      <c r="N54" s="54"/>
      <c r="O54" s="54"/>
      <c r="P54" s="54"/>
      <c r="Q54" s="54"/>
      <c r="R54" s="302"/>
      <c r="S54" s="303"/>
      <c r="T54" s="303"/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4"/>
      <c r="AJ54" s="54"/>
      <c r="AK54" s="296" t="s">
        <v>0</v>
      </c>
      <c r="AL54" s="297"/>
      <c r="AM54" s="297"/>
      <c r="AN54" s="298"/>
      <c r="AO54" s="94">
        <f>SUM(AO49:AO53)</f>
        <v>4800</v>
      </c>
    </row>
    <row r="55" spans="2:42" ht="23.5" thickTop="1">
      <c r="B55" s="56"/>
      <c r="C55" s="54"/>
      <c r="D55" s="61"/>
      <c r="E55" s="61"/>
      <c r="F55" s="61"/>
      <c r="G55" s="61"/>
      <c r="H55" s="61"/>
      <c r="I55" s="62"/>
      <c r="J55" s="57"/>
      <c r="K55" s="57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95"/>
      <c r="AL55" s="95"/>
      <c r="AM55" s="95"/>
      <c r="AN55" s="95"/>
      <c r="AO55" s="96"/>
    </row>
    <row r="56" spans="2:42" ht="23.5" thickBot="1">
      <c r="B56" s="56"/>
      <c r="C56" s="54"/>
      <c r="D56" s="61"/>
      <c r="E56" s="61"/>
      <c r="F56" s="61"/>
      <c r="G56" s="61"/>
      <c r="H56" s="61"/>
      <c r="I56" s="62"/>
      <c r="J56" s="57"/>
      <c r="K56" s="57"/>
      <c r="L56" s="54"/>
      <c r="M56" s="54"/>
      <c r="N56" s="54"/>
      <c r="O56" s="54"/>
      <c r="P56" s="54"/>
      <c r="Q56" s="54"/>
      <c r="R56" s="67"/>
      <c r="S56" s="67"/>
      <c r="T56" s="67"/>
      <c r="U56" s="271"/>
      <c r="V56" s="271"/>
      <c r="W56" s="271"/>
      <c r="X56" s="271"/>
      <c r="Y56" s="271"/>
      <c r="Z56" s="271"/>
      <c r="AA56" s="271"/>
      <c r="AB56" s="67"/>
      <c r="AC56" s="67"/>
      <c r="AD56" s="67"/>
      <c r="AE56" s="54"/>
      <c r="AF56" s="54"/>
      <c r="AG56" s="54"/>
      <c r="AH56" s="54"/>
      <c r="AI56" s="54"/>
      <c r="AJ56" s="54"/>
      <c r="AK56" s="95"/>
      <c r="AL56" s="95"/>
      <c r="AM56" s="95"/>
      <c r="AN56" s="95"/>
      <c r="AO56" s="96"/>
    </row>
    <row r="57" spans="2:42" ht="24" thickTop="1" thickBot="1">
      <c r="B57" s="56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99"/>
      <c r="S57" s="100"/>
      <c r="T57" s="101"/>
      <c r="U57" s="101"/>
      <c r="V57" s="101"/>
      <c r="W57" s="272" t="s">
        <v>16</v>
      </c>
      <c r="X57" s="272"/>
      <c r="Y57" s="272"/>
      <c r="Z57" s="272"/>
      <c r="AA57" s="272"/>
      <c r="AB57" s="272"/>
      <c r="AC57" s="272"/>
      <c r="AD57" s="101"/>
      <c r="AE57" s="101"/>
      <c r="AF57" s="101"/>
      <c r="AG57" s="101"/>
      <c r="AH57" s="101"/>
      <c r="AI57" s="102"/>
      <c r="AJ57" s="54"/>
      <c r="AK57" s="95"/>
      <c r="AL57" s="95"/>
      <c r="AM57" s="95"/>
      <c r="AN57" s="95"/>
      <c r="AO57" s="96"/>
    </row>
    <row r="58" spans="2:42" ht="24" thickTop="1" thickBot="1">
      <c r="B58" s="56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103"/>
      <c r="S58" s="104"/>
      <c r="T58" s="111">
        <f>V64</f>
        <v>3</v>
      </c>
      <c r="U58" s="106">
        <f>L37</f>
        <v>2</v>
      </c>
      <c r="V58" s="107">
        <f>T58+U58</f>
        <v>5</v>
      </c>
      <c r="W58" s="104"/>
      <c r="X58" s="104"/>
      <c r="Y58" s="108">
        <f>V58</f>
        <v>5</v>
      </c>
      <c r="Z58" s="24">
        <f>L39</f>
        <v>4</v>
      </c>
      <c r="AA58" s="109">
        <f>Y58+Z58</f>
        <v>9</v>
      </c>
      <c r="AB58" s="104"/>
      <c r="AC58" s="104"/>
      <c r="AD58" s="104"/>
      <c r="AE58" s="104"/>
      <c r="AF58" s="104"/>
      <c r="AG58" s="95"/>
      <c r="AH58" s="95"/>
      <c r="AI58" s="96"/>
      <c r="AJ58" s="54"/>
      <c r="AK58" s="273" t="s">
        <v>24</v>
      </c>
      <c r="AL58" s="273"/>
      <c r="AM58" s="273"/>
      <c r="AN58" s="273"/>
      <c r="AO58" s="273"/>
      <c r="AP58" s="6"/>
    </row>
    <row r="59" spans="2:42" ht="31" customHeight="1" thickTop="1">
      <c r="B59" s="56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103"/>
      <c r="S59" s="104"/>
      <c r="T59" s="10"/>
      <c r="U59" s="11" t="s">
        <v>3</v>
      </c>
      <c r="V59" s="92">
        <f>V60-V58</f>
        <v>0</v>
      </c>
      <c r="W59" s="104"/>
      <c r="X59" s="104"/>
      <c r="Y59" s="10"/>
      <c r="Z59" s="11" t="s">
        <v>5</v>
      </c>
      <c r="AA59" s="92">
        <f>AA60-AA58</f>
        <v>0</v>
      </c>
      <c r="AB59" s="104"/>
      <c r="AC59" s="104"/>
      <c r="AD59" s="104"/>
      <c r="AE59" s="104"/>
      <c r="AF59" s="104"/>
      <c r="AG59" s="95"/>
      <c r="AH59" s="95"/>
      <c r="AI59" s="96"/>
      <c r="AJ59" s="54"/>
      <c r="AK59" s="287" t="s">
        <v>26</v>
      </c>
      <c r="AL59" s="288"/>
      <c r="AM59" s="288"/>
      <c r="AN59" s="288"/>
      <c r="AO59" s="91">
        <f>AO43</f>
        <v>2</v>
      </c>
      <c r="AP59" s="7"/>
    </row>
    <row r="60" spans="2:42" ht="23.5" thickBot="1">
      <c r="B60" s="56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103"/>
      <c r="S60" s="110"/>
      <c r="T60" s="14">
        <f>V60-U58</f>
        <v>3</v>
      </c>
      <c r="U60" s="15">
        <v>2</v>
      </c>
      <c r="V60" s="98">
        <f>Y60</f>
        <v>5</v>
      </c>
      <c r="W60" s="104"/>
      <c r="X60" s="104"/>
      <c r="Y60" s="14">
        <f>AA60-Z58</f>
        <v>5</v>
      </c>
      <c r="Z60" s="15">
        <v>2</v>
      </c>
      <c r="AA60" s="98">
        <f>AD63</f>
        <v>9</v>
      </c>
      <c r="AB60" s="104"/>
      <c r="AC60" s="104"/>
      <c r="AD60" s="104"/>
      <c r="AE60" s="104"/>
      <c r="AF60" s="104"/>
      <c r="AG60" s="95"/>
      <c r="AH60" s="95"/>
      <c r="AI60" s="96"/>
      <c r="AJ60" s="54"/>
      <c r="AK60" s="289" t="s">
        <v>25</v>
      </c>
      <c r="AL60" s="290"/>
      <c r="AM60" s="290"/>
      <c r="AN60" s="290"/>
      <c r="AO60" s="92">
        <v>2</v>
      </c>
      <c r="AP60" s="7"/>
    </row>
    <row r="61" spans="2:42" ht="24" thickTop="1" thickBot="1">
      <c r="B61" s="56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103"/>
      <c r="S61" s="104"/>
      <c r="T61" s="95"/>
      <c r="U61" s="95"/>
      <c r="V61" s="95"/>
      <c r="W61" s="104"/>
      <c r="X61" s="104"/>
      <c r="Y61" s="104"/>
      <c r="Z61" s="104"/>
      <c r="AA61" s="104"/>
      <c r="AB61" s="104"/>
      <c r="AC61" s="104"/>
      <c r="AD61" s="111">
        <f>MAX(AA58,AA64)</f>
        <v>9</v>
      </c>
      <c r="AE61" s="106">
        <f>L41</f>
        <v>3</v>
      </c>
      <c r="AF61" s="112">
        <f>AD61+AE61</f>
        <v>12</v>
      </c>
      <c r="AG61" s="95"/>
      <c r="AH61" s="95"/>
      <c r="AI61" s="96"/>
      <c r="AJ61" s="54"/>
      <c r="AK61" s="291" t="s">
        <v>95</v>
      </c>
      <c r="AL61" s="292"/>
      <c r="AM61" s="292"/>
      <c r="AN61" s="292"/>
      <c r="AO61" s="98">
        <f>AO54</f>
        <v>4800</v>
      </c>
      <c r="AP61" s="7"/>
    </row>
    <row r="62" spans="2:42" ht="23.5" thickTop="1">
      <c r="B62" s="56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103"/>
      <c r="S62" s="104"/>
      <c r="T62" s="95"/>
      <c r="U62" s="95"/>
      <c r="V62" s="95"/>
      <c r="W62" s="104"/>
      <c r="X62" s="104"/>
      <c r="Y62" s="104"/>
      <c r="Z62" s="104"/>
      <c r="AA62" s="104"/>
      <c r="AB62" s="104"/>
      <c r="AC62" s="104"/>
      <c r="AD62" s="10"/>
      <c r="AE62" s="11" t="s">
        <v>44</v>
      </c>
      <c r="AF62" s="92">
        <f>AF63-AF61</f>
        <v>0</v>
      </c>
      <c r="AG62" s="95"/>
      <c r="AH62" s="95"/>
      <c r="AI62" s="96"/>
      <c r="AJ62" s="54"/>
      <c r="AK62" s="54"/>
      <c r="AL62" s="54"/>
      <c r="AM62" s="54"/>
      <c r="AN62" s="54"/>
      <c r="AO62" s="55"/>
    </row>
    <row r="63" spans="2:42" ht="23.5" thickBot="1">
      <c r="B63" s="56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103"/>
      <c r="S63" s="104"/>
      <c r="T63" s="95"/>
      <c r="U63" s="95"/>
      <c r="V63" s="95"/>
      <c r="W63" s="104"/>
      <c r="X63" s="104"/>
      <c r="Y63" s="104"/>
      <c r="Z63" s="104"/>
      <c r="AA63" s="104"/>
      <c r="AB63" s="104"/>
      <c r="AC63" s="104"/>
      <c r="AD63" s="113">
        <f>AF63-AE61</f>
        <v>9</v>
      </c>
      <c r="AE63" s="15">
        <v>2</v>
      </c>
      <c r="AF63" s="98">
        <f>AF61</f>
        <v>12</v>
      </c>
      <c r="AG63" s="95"/>
      <c r="AH63" s="95"/>
      <c r="AI63" s="96"/>
      <c r="AJ63" s="54"/>
      <c r="AK63" s="54"/>
      <c r="AL63" s="54"/>
      <c r="AM63" s="54"/>
      <c r="AN63" s="54"/>
      <c r="AO63" s="55"/>
    </row>
    <row r="64" spans="2:42" ht="23.5" thickTop="1">
      <c r="B64" s="56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103"/>
      <c r="S64" s="104"/>
      <c r="T64" s="105">
        <v>0</v>
      </c>
      <c r="U64" s="106">
        <f>L38</f>
        <v>3</v>
      </c>
      <c r="V64" s="107">
        <f>T64+U64</f>
        <v>3</v>
      </c>
      <c r="W64" s="104"/>
      <c r="X64" s="104"/>
      <c r="Y64" s="111">
        <f>V64</f>
        <v>3</v>
      </c>
      <c r="Z64" s="106">
        <f>L40</f>
        <v>6</v>
      </c>
      <c r="AA64" s="107">
        <f>Y64+Z64</f>
        <v>9</v>
      </c>
      <c r="AB64" s="104"/>
      <c r="AC64" s="104"/>
      <c r="AD64" s="104"/>
      <c r="AE64" s="104"/>
      <c r="AF64" s="104"/>
      <c r="AG64" s="95"/>
      <c r="AH64" s="95"/>
      <c r="AI64" s="96"/>
      <c r="AJ64" s="54"/>
      <c r="AK64" s="54"/>
      <c r="AL64" s="54"/>
      <c r="AM64" s="54"/>
      <c r="AN64" s="54"/>
      <c r="AO64" s="55"/>
    </row>
    <row r="65" spans="2:41" ht="23">
      <c r="B65" s="56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103"/>
      <c r="S65" s="104"/>
      <c r="T65" s="10"/>
      <c r="U65" s="11" t="s">
        <v>4</v>
      </c>
      <c r="V65" s="97">
        <f>V66-V64</f>
        <v>0</v>
      </c>
      <c r="W65" s="104"/>
      <c r="X65" s="104"/>
      <c r="Y65" s="10"/>
      <c r="Z65" s="11" t="s">
        <v>6</v>
      </c>
      <c r="AA65" s="92">
        <f>AA66-AA64</f>
        <v>0</v>
      </c>
      <c r="AB65" s="104"/>
      <c r="AC65" s="104"/>
      <c r="AD65" s="104"/>
      <c r="AE65" s="104"/>
      <c r="AF65" s="104"/>
      <c r="AG65" s="95"/>
      <c r="AH65" s="95"/>
      <c r="AI65" s="96"/>
      <c r="AJ65" s="54"/>
      <c r="AK65" s="54"/>
      <c r="AL65" s="54"/>
      <c r="AM65" s="54"/>
      <c r="AN65" s="54"/>
      <c r="AO65" s="55"/>
    </row>
    <row r="66" spans="2:41" ht="22" customHeight="1" thickBot="1">
      <c r="B66" s="69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69"/>
      <c r="S66" s="70"/>
      <c r="T66" s="14">
        <f>V66-U64</f>
        <v>0</v>
      </c>
      <c r="U66" s="15">
        <v>2</v>
      </c>
      <c r="V66" s="98">
        <f>MIN(Y66,V60)</f>
        <v>3</v>
      </c>
      <c r="W66" s="114"/>
      <c r="X66" s="114"/>
      <c r="Y66" s="14">
        <f>AA66-Z64</f>
        <v>3</v>
      </c>
      <c r="Z66" s="15">
        <v>2</v>
      </c>
      <c r="AA66" s="98">
        <f>AD63</f>
        <v>9</v>
      </c>
      <c r="AB66" s="71"/>
      <c r="AC66" s="71"/>
      <c r="AD66" s="71"/>
      <c r="AE66" s="71"/>
      <c r="AF66" s="71"/>
      <c r="AG66" s="70"/>
      <c r="AH66" s="70"/>
      <c r="AI66" s="72"/>
      <c r="AJ66" s="70"/>
      <c r="AK66" s="70"/>
      <c r="AL66" s="70"/>
      <c r="AM66" s="70"/>
      <c r="AN66" s="70"/>
      <c r="AO66" s="72"/>
    </row>
    <row r="67" spans="2:41" ht="15.5" thickTop="1" thickBot="1">
      <c r="T67" s="2"/>
      <c r="U67" s="2"/>
      <c r="V67" s="2"/>
      <c r="W67" s="9"/>
      <c r="X67" s="9"/>
      <c r="Y67" s="2"/>
      <c r="Z67" s="2"/>
      <c r="AA67" s="2"/>
      <c r="AB67" s="9"/>
      <c r="AC67" s="9"/>
      <c r="AD67" s="9"/>
      <c r="AE67" s="9"/>
      <c r="AF67" s="9"/>
    </row>
    <row r="68" spans="2:41" ht="51.5" customHeight="1" thickTop="1" thickBot="1">
      <c r="B68" s="308" t="s">
        <v>110</v>
      </c>
      <c r="C68" s="309"/>
      <c r="D68" s="309"/>
      <c r="E68" s="309"/>
      <c r="F68" s="309"/>
      <c r="G68" s="309"/>
      <c r="H68" s="309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  <c r="T68" s="309"/>
      <c r="U68" s="309"/>
      <c r="V68" s="309"/>
      <c r="W68" s="309"/>
      <c r="X68" s="309"/>
      <c r="Y68" s="309"/>
      <c r="Z68" s="309"/>
      <c r="AA68" s="309"/>
      <c r="AB68" s="309"/>
      <c r="AC68" s="309"/>
      <c r="AD68" s="309"/>
      <c r="AE68" s="309"/>
      <c r="AF68" s="309"/>
      <c r="AG68" s="309"/>
      <c r="AH68" s="309"/>
      <c r="AI68" s="309"/>
      <c r="AJ68" s="309"/>
      <c r="AK68" s="309"/>
      <c r="AL68" s="309"/>
      <c r="AM68" s="309"/>
      <c r="AN68" s="309"/>
      <c r="AO68" s="310"/>
    </row>
    <row r="69" spans="2:41" ht="92" customHeight="1" thickTop="1" thickBot="1">
      <c r="B69" s="26" t="s">
        <v>1</v>
      </c>
      <c r="C69" s="27" t="s">
        <v>2</v>
      </c>
      <c r="D69" s="27" t="s">
        <v>11</v>
      </c>
      <c r="E69" s="28" t="s">
        <v>12</v>
      </c>
      <c r="F69" s="27" t="s">
        <v>69</v>
      </c>
      <c r="G69" s="27" t="s">
        <v>70</v>
      </c>
      <c r="H69" s="27" t="s">
        <v>71</v>
      </c>
      <c r="I69" s="27" t="s">
        <v>75</v>
      </c>
      <c r="J69" s="27" t="s">
        <v>13</v>
      </c>
      <c r="K69" s="27" t="s">
        <v>72</v>
      </c>
      <c r="L69" s="27" t="s">
        <v>14</v>
      </c>
      <c r="M69" s="122" t="s">
        <v>15</v>
      </c>
      <c r="N69" s="27" t="s">
        <v>46</v>
      </c>
      <c r="O69" s="27" t="s">
        <v>47</v>
      </c>
      <c r="P69" s="27" t="s">
        <v>73</v>
      </c>
      <c r="Q69" s="27" t="s">
        <v>74</v>
      </c>
      <c r="R69" s="126">
        <v>1</v>
      </c>
      <c r="S69" s="73">
        <v>2</v>
      </c>
      <c r="T69" s="73">
        <v>3</v>
      </c>
      <c r="U69" s="73">
        <v>4</v>
      </c>
      <c r="V69" s="73">
        <v>5</v>
      </c>
      <c r="W69" s="73">
        <v>6</v>
      </c>
      <c r="X69" s="73">
        <v>7</v>
      </c>
      <c r="Y69" s="73">
        <v>8</v>
      </c>
      <c r="Z69" s="73">
        <v>9</v>
      </c>
      <c r="AA69" s="73">
        <v>10</v>
      </c>
      <c r="AB69" s="73">
        <v>11</v>
      </c>
      <c r="AC69" s="73">
        <v>12</v>
      </c>
      <c r="AD69" s="73">
        <v>13</v>
      </c>
      <c r="AE69" s="73">
        <v>14</v>
      </c>
      <c r="AF69" s="73">
        <v>15</v>
      </c>
      <c r="AG69" s="73">
        <v>16</v>
      </c>
      <c r="AH69" s="73">
        <v>17</v>
      </c>
      <c r="AI69" s="73">
        <v>18</v>
      </c>
      <c r="AJ69" s="54"/>
      <c r="AK69" s="54"/>
      <c r="AL69" s="54"/>
      <c r="AM69" s="54"/>
      <c r="AN69" s="54"/>
      <c r="AO69" s="55"/>
    </row>
    <row r="70" spans="2:41" ht="26.5" customHeight="1" thickTop="1" thickBot="1">
      <c r="B70" s="21">
        <v>1</v>
      </c>
      <c r="C70" s="22" t="s">
        <v>3</v>
      </c>
      <c r="D70" s="22">
        <v>2</v>
      </c>
      <c r="E70" s="22">
        <v>2</v>
      </c>
      <c r="F70" s="22">
        <v>400</v>
      </c>
      <c r="G70" s="23" t="s">
        <v>96</v>
      </c>
      <c r="H70" s="23" t="s">
        <v>96</v>
      </c>
      <c r="I70" s="23" t="s">
        <v>96</v>
      </c>
      <c r="J70" s="23"/>
      <c r="K70" s="160" t="s">
        <v>96</v>
      </c>
      <c r="L70" s="23">
        <f>D70-J70</f>
        <v>2</v>
      </c>
      <c r="M70" s="123">
        <v>2</v>
      </c>
      <c r="N70" s="22">
        <v>8</v>
      </c>
      <c r="O70" s="161">
        <f>((D70-L70)*M70*N70)/(L70*M70)</f>
        <v>0</v>
      </c>
      <c r="P70" s="24">
        <v>50</v>
      </c>
      <c r="Q70" s="163">
        <f>O70*P70*$AO$77</f>
        <v>0</v>
      </c>
      <c r="R70" s="159"/>
      <c r="S70" s="76"/>
      <c r="T70" s="76"/>
      <c r="U70" s="75">
        <v>2</v>
      </c>
      <c r="V70" s="75">
        <v>2</v>
      </c>
      <c r="W70" s="22"/>
      <c r="X70" s="22"/>
      <c r="Y70" s="22"/>
      <c r="Z70" s="22"/>
      <c r="AA70" s="22"/>
      <c r="AB70" s="22"/>
      <c r="AC70" s="22"/>
      <c r="AD70" s="22"/>
      <c r="AE70" s="77"/>
      <c r="AF70" s="78"/>
      <c r="AG70" s="78"/>
      <c r="AH70" s="78"/>
      <c r="AI70" s="79"/>
      <c r="AJ70" s="54"/>
      <c r="AK70" s="54"/>
      <c r="AL70" s="54"/>
      <c r="AM70" s="54"/>
      <c r="AN70" s="54"/>
      <c r="AO70" s="55"/>
    </row>
    <row r="71" spans="2:41" ht="24" thickTop="1" thickBot="1">
      <c r="B71" s="10">
        <v>2</v>
      </c>
      <c r="C71" s="11" t="s">
        <v>4</v>
      </c>
      <c r="D71" s="11">
        <v>3</v>
      </c>
      <c r="E71" s="11">
        <v>2</v>
      </c>
      <c r="F71" s="11">
        <v>600</v>
      </c>
      <c r="G71" s="11">
        <v>800</v>
      </c>
      <c r="H71" s="12">
        <f>(G71-F71)/(D71-E71)</f>
        <v>200</v>
      </c>
      <c r="I71" s="12">
        <f>D71-E71</f>
        <v>1</v>
      </c>
      <c r="J71" s="17"/>
      <c r="K71" s="160">
        <f t="shared" ref="K71:K74" si="10">J71*H71</f>
        <v>0</v>
      </c>
      <c r="L71" s="23">
        <f t="shared" ref="L71:L74" si="11">D71-J71</f>
        <v>3</v>
      </c>
      <c r="M71" s="117">
        <v>3</v>
      </c>
      <c r="N71" s="11">
        <v>8</v>
      </c>
      <c r="O71" s="161">
        <f>((D71-L71)*M71*N71)/(L71*M71)</f>
        <v>0</v>
      </c>
      <c r="P71" s="12">
        <v>50</v>
      </c>
      <c r="Q71" s="163">
        <f t="shared" ref="Q71:Q73" si="12">O71*P71*$AO$77</f>
        <v>0</v>
      </c>
      <c r="R71" s="128">
        <v>3</v>
      </c>
      <c r="S71" s="80">
        <v>3</v>
      </c>
      <c r="T71" s="80">
        <v>3</v>
      </c>
      <c r="U71" s="81"/>
      <c r="V71" s="81"/>
      <c r="W71" s="81"/>
      <c r="X71" s="81"/>
      <c r="Y71" s="81"/>
      <c r="Z71" s="11"/>
      <c r="AA71" s="11"/>
      <c r="AB71" s="11"/>
      <c r="AC71" s="11"/>
      <c r="AD71" s="11"/>
      <c r="AE71" s="82"/>
      <c r="AF71" s="82"/>
      <c r="AG71" s="82"/>
      <c r="AH71" s="82"/>
      <c r="AI71" s="83"/>
      <c r="AJ71" s="54"/>
      <c r="AK71" s="273" t="s">
        <v>42</v>
      </c>
      <c r="AL71" s="273"/>
      <c r="AM71" s="273"/>
      <c r="AN71" s="273"/>
      <c r="AO71" s="273"/>
    </row>
    <row r="72" spans="2:41" ht="23.5" thickTop="1">
      <c r="B72" s="10">
        <v>3</v>
      </c>
      <c r="C72" s="11" t="s">
        <v>5</v>
      </c>
      <c r="D72" s="11">
        <v>4</v>
      </c>
      <c r="E72" s="11">
        <v>3</v>
      </c>
      <c r="F72" s="11">
        <v>600</v>
      </c>
      <c r="G72" s="11">
        <v>700</v>
      </c>
      <c r="H72" s="12">
        <f>(G72-F72)/(D72-E72)</f>
        <v>100</v>
      </c>
      <c r="I72" s="12">
        <f t="shared" ref="I72:I74" si="13">D72-E72</f>
        <v>1</v>
      </c>
      <c r="J72" s="17" t="s">
        <v>101</v>
      </c>
      <c r="K72" s="160">
        <f t="shared" si="10"/>
        <v>100</v>
      </c>
      <c r="L72" s="23">
        <f t="shared" si="11"/>
        <v>3</v>
      </c>
      <c r="M72" s="117">
        <v>2</v>
      </c>
      <c r="N72" s="11">
        <v>8</v>
      </c>
      <c r="O72" s="12">
        <v>2</v>
      </c>
      <c r="P72" s="12">
        <v>40</v>
      </c>
      <c r="Q72" s="163">
        <f t="shared" si="12"/>
        <v>24</v>
      </c>
      <c r="R72" s="10"/>
      <c r="S72" s="11"/>
      <c r="T72" s="81"/>
      <c r="U72" s="81"/>
      <c r="V72" s="81"/>
      <c r="W72" s="80">
        <v>2</v>
      </c>
      <c r="X72" s="80">
        <v>2</v>
      </c>
      <c r="Y72" s="80">
        <v>2</v>
      </c>
      <c r="Z72" s="81"/>
      <c r="AA72" s="11"/>
      <c r="AB72" s="11"/>
      <c r="AC72" s="11"/>
      <c r="AD72" s="11"/>
      <c r="AE72" s="84"/>
      <c r="AF72" s="82"/>
      <c r="AG72" s="82"/>
      <c r="AH72" s="82"/>
      <c r="AI72" s="85"/>
      <c r="AJ72" s="54"/>
      <c r="AK72" s="287" t="s">
        <v>93</v>
      </c>
      <c r="AL72" s="288"/>
      <c r="AM72" s="288"/>
      <c r="AN72" s="288"/>
      <c r="AO72" s="91">
        <v>100</v>
      </c>
    </row>
    <row r="73" spans="2:41" ht="23">
      <c r="B73" s="10">
        <v>4</v>
      </c>
      <c r="C73" s="13" t="s">
        <v>6</v>
      </c>
      <c r="D73" s="13">
        <v>6</v>
      </c>
      <c r="E73" s="13">
        <v>2</v>
      </c>
      <c r="F73" s="13">
        <v>700</v>
      </c>
      <c r="G73" s="13">
        <v>1000</v>
      </c>
      <c r="H73" s="12">
        <f t="shared" ref="H73:H74" si="14">(G73-F73)/(D73-E73)</f>
        <v>75</v>
      </c>
      <c r="I73" s="12">
        <f t="shared" si="13"/>
        <v>4</v>
      </c>
      <c r="J73" s="17" t="s">
        <v>101</v>
      </c>
      <c r="K73" s="160">
        <f t="shared" si="10"/>
        <v>75</v>
      </c>
      <c r="L73" s="23">
        <f t="shared" si="11"/>
        <v>5</v>
      </c>
      <c r="M73" s="124">
        <v>1</v>
      </c>
      <c r="N73" s="11">
        <v>8</v>
      </c>
      <c r="O73" s="17">
        <f>((D73-L73)*M73*N73)/(L73*M73)</f>
        <v>1.6</v>
      </c>
      <c r="P73" s="12">
        <v>60</v>
      </c>
      <c r="Q73" s="163">
        <f t="shared" si="12"/>
        <v>28.799999999999997</v>
      </c>
      <c r="R73" s="10"/>
      <c r="S73" s="11"/>
      <c r="T73" s="11"/>
      <c r="U73" s="80">
        <v>1</v>
      </c>
      <c r="V73" s="80">
        <v>1</v>
      </c>
      <c r="W73" s="80">
        <v>1</v>
      </c>
      <c r="X73" s="80">
        <v>1</v>
      </c>
      <c r="Y73" s="80">
        <v>1</v>
      </c>
      <c r="Z73" s="81"/>
      <c r="AA73" s="11"/>
      <c r="AB73" s="11"/>
      <c r="AC73" s="11"/>
      <c r="AD73" s="11"/>
      <c r="AE73" s="84"/>
      <c r="AF73" s="82"/>
      <c r="AG73" s="82"/>
      <c r="AH73" s="82"/>
      <c r="AI73" s="85"/>
      <c r="AJ73" s="54"/>
      <c r="AK73" s="289" t="s">
        <v>94</v>
      </c>
      <c r="AL73" s="290"/>
      <c r="AM73" s="290"/>
      <c r="AN73" s="290"/>
      <c r="AO73" s="92">
        <v>400</v>
      </c>
    </row>
    <row r="74" spans="2:41" ht="23.5" thickBot="1">
      <c r="B74" s="14">
        <v>5</v>
      </c>
      <c r="C74" s="15" t="s">
        <v>44</v>
      </c>
      <c r="D74" s="15">
        <v>3</v>
      </c>
      <c r="E74" s="15">
        <v>2</v>
      </c>
      <c r="F74" s="15">
        <v>500</v>
      </c>
      <c r="G74" s="15">
        <v>600</v>
      </c>
      <c r="H74" s="16">
        <f t="shared" si="14"/>
        <v>100</v>
      </c>
      <c r="I74" s="16">
        <f t="shared" si="13"/>
        <v>1</v>
      </c>
      <c r="J74" s="19"/>
      <c r="K74" s="164">
        <f t="shared" si="10"/>
        <v>0</v>
      </c>
      <c r="L74" s="138">
        <f t="shared" si="11"/>
        <v>3</v>
      </c>
      <c r="M74" s="125">
        <v>3</v>
      </c>
      <c r="N74" s="15">
        <v>8</v>
      </c>
      <c r="O74" s="162">
        <f t="shared" ref="O74" si="15">((D74-L74)*M74*N74)/(L74*M74)</f>
        <v>0</v>
      </c>
      <c r="P74" s="16">
        <v>65</v>
      </c>
      <c r="Q74" s="165">
        <f>O74*P74*$AO$77</f>
        <v>0</v>
      </c>
      <c r="R74" s="14"/>
      <c r="S74" s="15"/>
      <c r="T74" s="15"/>
      <c r="U74" s="15"/>
      <c r="V74" s="15"/>
      <c r="W74" s="15"/>
      <c r="X74" s="15"/>
      <c r="Y74" s="15"/>
      <c r="Z74" s="87">
        <v>3</v>
      </c>
      <c r="AA74" s="87">
        <v>3</v>
      </c>
      <c r="AB74" s="87">
        <v>3</v>
      </c>
      <c r="AC74" s="86"/>
      <c r="AD74" s="86"/>
      <c r="AE74" s="88"/>
      <c r="AF74" s="89"/>
      <c r="AG74" s="89"/>
      <c r="AH74" s="89"/>
      <c r="AI74" s="90"/>
      <c r="AJ74" s="54"/>
      <c r="AK74" s="289" t="s">
        <v>17</v>
      </c>
      <c r="AL74" s="290"/>
      <c r="AM74" s="290"/>
      <c r="AN74" s="290"/>
      <c r="AO74" s="92">
        <v>3</v>
      </c>
    </row>
    <row r="75" spans="2:41" ht="24" thickTop="1" thickBot="1">
      <c r="B75" s="56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289" t="s">
        <v>8</v>
      </c>
      <c r="AL75" s="290"/>
      <c r="AM75" s="290"/>
      <c r="AN75" s="290"/>
      <c r="AO75" s="93">
        <v>10</v>
      </c>
    </row>
    <row r="76" spans="2:41" ht="23.5" thickTop="1">
      <c r="B76" s="56"/>
      <c r="C76" s="57"/>
      <c r="D76" s="57"/>
      <c r="E76" s="57"/>
      <c r="F76" s="57"/>
      <c r="G76" s="57"/>
      <c r="H76" s="57"/>
      <c r="I76" s="58"/>
      <c r="J76" s="58"/>
      <c r="K76" s="58"/>
      <c r="L76" s="58"/>
      <c r="M76" s="58"/>
      <c r="N76" s="58"/>
      <c r="O76" s="58"/>
      <c r="P76" s="58"/>
      <c r="Q76" s="58"/>
      <c r="R76" s="82">
        <f>SUM(R70:R74)</f>
        <v>3</v>
      </c>
      <c r="S76" s="82">
        <f t="shared" ref="S76:AB76" si="16">SUM(S70:S74)</f>
        <v>3</v>
      </c>
      <c r="T76" s="82">
        <f t="shared" si="16"/>
        <v>3</v>
      </c>
      <c r="U76" s="82">
        <f t="shared" si="16"/>
        <v>3</v>
      </c>
      <c r="V76" s="82">
        <f t="shared" si="16"/>
        <v>3</v>
      </c>
      <c r="W76" s="82">
        <f t="shared" si="16"/>
        <v>3</v>
      </c>
      <c r="X76" s="82">
        <f t="shared" si="16"/>
        <v>3</v>
      </c>
      <c r="Y76" s="82">
        <f t="shared" si="16"/>
        <v>3</v>
      </c>
      <c r="Z76" s="82">
        <f t="shared" si="16"/>
        <v>3</v>
      </c>
      <c r="AA76" s="82">
        <f t="shared" si="16"/>
        <v>3</v>
      </c>
      <c r="AB76" s="82">
        <f t="shared" si="16"/>
        <v>3</v>
      </c>
      <c r="AC76" s="115"/>
      <c r="AD76" s="115"/>
      <c r="AE76" s="115"/>
      <c r="AF76" s="115"/>
      <c r="AG76" s="115"/>
      <c r="AH76" s="115"/>
      <c r="AI76" s="116"/>
      <c r="AJ76" s="54"/>
      <c r="AK76" s="289" t="s">
        <v>18</v>
      </c>
      <c r="AL76" s="290"/>
      <c r="AM76" s="290"/>
      <c r="AN76" s="290"/>
      <c r="AO76" s="92">
        <f>AF94-AO75</f>
        <v>1</v>
      </c>
    </row>
    <row r="77" spans="2:41" ht="23.5" thickBot="1">
      <c r="B77" s="56"/>
      <c r="C77" s="59"/>
      <c r="D77" s="59"/>
      <c r="E77" s="59"/>
      <c r="F77" s="60"/>
      <c r="G77" s="59"/>
      <c r="H77" s="54"/>
      <c r="I77" s="61"/>
      <c r="J77" s="61"/>
      <c r="K77" s="61"/>
      <c r="L77" s="61"/>
      <c r="M77" s="61"/>
      <c r="N77" s="61"/>
      <c r="O77" s="61"/>
      <c r="P77" s="61"/>
      <c r="Q77" s="62"/>
      <c r="R77" s="299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  <c r="AI77" s="301"/>
      <c r="AJ77" s="54"/>
      <c r="AK77" s="291" t="s">
        <v>48</v>
      </c>
      <c r="AL77" s="292"/>
      <c r="AM77" s="292"/>
      <c r="AN77" s="292"/>
      <c r="AO77" s="94">
        <v>0.3</v>
      </c>
    </row>
    <row r="78" spans="2:41" ht="23.5" thickTop="1">
      <c r="B78" s="56"/>
      <c r="C78" s="59"/>
      <c r="D78" s="59"/>
      <c r="E78" s="59"/>
      <c r="F78" s="63"/>
      <c r="G78" s="59"/>
      <c r="H78" s="54"/>
      <c r="I78" s="61"/>
      <c r="J78" s="61"/>
      <c r="K78" s="61"/>
      <c r="L78" s="61"/>
      <c r="M78" s="61"/>
      <c r="N78" s="61"/>
      <c r="O78" s="61"/>
      <c r="P78" s="61"/>
      <c r="Q78" s="62"/>
      <c r="R78" s="299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1"/>
      <c r="AJ78" s="54"/>
      <c r="AK78" s="95"/>
      <c r="AL78" s="95"/>
      <c r="AM78" s="95"/>
      <c r="AN78" s="95"/>
      <c r="AO78" s="96"/>
    </row>
    <row r="79" spans="2:41" ht="23">
      <c r="B79" s="56"/>
      <c r="C79" s="59"/>
      <c r="D79" s="59"/>
      <c r="E79" s="59"/>
      <c r="F79" s="60"/>
      <c r="G79" s="54"/>
      <c r="H79" s="54"/>
      <c r="I79" s="61"/>
      <c r="J79" s="61"/>
      <c r="K79" s="61"/>
      <c r="L79" s="61"/>
      <c r="M79" s="61"/>
      <c r="N79" s="61"/>
      <c r="O79" s="61"/>
      <c r="P79" s="61"/>
      <c r="Q79" s="62"/>
      <c r="R79" s="299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00"/>
      <c r="AH79" s="300"/>
      <c r="AI79" s="301"/>
      <c r="AJ79" s="54"/>
      <c r="AK79" s="95"/>
      <c r="AL79" s="95"/>
      <c r="AM79" s="95"/>
      <c r="AN79" s="95"/>
      <c r="AO79" s="96"/>
    </row>
    <row r="80" spans="2:41" ht="23.5" thickBot="1">
      <c r="B80" s="56"/>
      <c r="C80" s="59"/>
      <c r="D80" s="59"/>
      <c r="E80" s="59"/>
      <c r="F80" s="60"/>
      <c r="G80" s="54"/>
      <c r="H80" s="54"/>
      <c r="I80" s="61"/>
      <c r="J80" s="61"/>
      <c r="K80" s="61"/>
      <c r="L80" s="61"/>
      <c r="M80" s="61"/>
      <c r="N80" s="61"/>
      <c r="O80" s="61"/>
      <c r="P80" s="61"/>
      <c r="Q80" s="64"/>
      <c r="R80" s="299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0"/>
      <c r="AH80" s="300"/>
      <c r="AI80" s="301"/>
      <c r="AJ80" s="54"/>
      <c r="AK80" s="95"/>
      <c r="AL80" s="95"/>
      <c r="AM80" s="95"/>
      <c r="AN80" s="95"/>
      <c r="AO80" s="96"/>
    </row>
    <row r="81" spans="2:42" ht="23.5" thickTop="1" thickBot="1">
      <c r="B81" s="56"/>
      <c r="C81" s="59"/>
      <c r="D81" s="59"/>
      <c r="E81" s="59"/>
      <c r="F81" s="60"/>
      <c r="G81" s="54"/>
      <c r="H81" s="54"/>
      <c r="I81" s="61"/>
      <c r="J81" s="61"/>
      <c r="K81" s="61"/>
      <c r="L81" s="61"/>
      <c r="M81" s="61"/>
      <c r="N81" s="61"/>
      <c r="O81" s="61"/>
      <c r="P81" s="61"/>
      <c r="Q81" s="62"/>
      <c r="R81" s="299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  <c r="AG81" s="300"/>
      <c r="AH81" s="300"/>
      <c r="AI81" s="301"/>
      <c r="AJ81" s="54"/>
      <c r="AK81" s="273" t="s">
        <v>43</v>
      </c>
      <c r="AL81" s="273"/>
      <c r="AM81" s="273"/>
      <c r="AN81" s="273"/>
      <c r="AO81" s="273"/>
    </row>
    <row r="82" spans="2:42" ht="23.5" thickTop="1">
      <c r="B82" s="56"/>
      <c r="C82" s="59"/>
      <c r="D82" s="59"/>
      <c r="E82" s="59"/>
      <c r="F82" s="60"/>
      <c r="G82" s="54"/>
      <c r="H82" s="54"/>
      <c r="I82" s="61"/>
      <c r="J82" s="61"/>
      <c r="K82" s="61"/>
      <c r="L82" s="61"/>
      <c r="M82" s="61"/>
      <c r="N82" s="61"/>
      <c r="O82" s="61"/>
      <c r="P82" s="61"/>
      <c r="Q82" s="64"/>
      <c r="R82" s="299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  <c r="AH82" s="300"/>
      <c r="AI82" s="301"/>
      <c r="AJ82" s="54"/>
      <c r="AK82" s="305" t="s">
        <v>19</v>
      </c>
      <c r="AL82" s="306"/>
      <c r="AM82" s="306"/>
      <c r="AN82" s="307"/>
      <c r="AO82" s="91">
        <f>SUM(F70:F74)</f>
        <v>2800</v>
      </c>
    </row>
    <row r="83" spans="2:42" ht="23">
      <c r="B83" s="56"/>
      <c r="C83" s="54"/>
      <c r="D83" s="65"/>
      <c r="E83" s="65"/>
      <c r="F83" s="65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299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  <c r="AH83" s="300"/>
      <c r="AI83" s="301"/>
      <c r="AJ83" s="54"/>
      <c r="AK83" s="293" t="s">
        <v>20</v>
      </c>
      <c r="AL83" s="294"/>
      <c r="AM83" s="294"/>
      <c r="AN83" s="295"/>
      <c r="AO83" s="97">
        <f>SUM(K70:K74)</f>
        <v>175</v>
      </c>
    </row>
    <row r="84" spans="2:42" ht="23">
      <c r="B84" s="56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 t="s">
        <v>109</v>
      </c>
      <c r="Q84" s="54"/>
      <c r="R84" s="299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  <c r="AH84" s="300"/>
      <c r="AI84" s="301"/>
      <c r="AJ84" s="54"/>
      <c r="AK84" s="293" t="s">
        <v>21</v>
      </c>
      <c r="AL84" s="294"/>
      <c r="AM84" s="294"/>
      <c r="AN84" s="295"/>
      <c r="AO84" s="92">
        <f>AF94*AO72</f>
        <v>1100</v>
      </c>
    </row>
    <row r="85" spans="2:42" ht="23">
      <c r="B85" s="56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299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  <c r="AI85" s="301"/>
      <c r="AJ85" s="54"/>
      <c r="AK85" s="293" t="s">
        <v>22</v>
      </c>
      <c r="AL85" s="294"/>
      <c r="AM85" s="294"/>
      <c r="AN85" s="295"/>
      <c r="AO85" s="93">
        <f>AO76*AO73</f>
        <v>400</v>
      </c>
    </row>
    <row r="86" spans="2:42" ht="23">
      <c r="B86" s="56"/>
      <c r="C86" s="54"/>
      <c r="D86" s="58"/>
      <c r="E86" s="58"/>
      <c r="F86" s="58"/>
      <c r="G86" s="58"/>
      <c r="H86" s="58"/>
      <c r="I86" s="58"/>
      <c r="J86" s="66"/>
      <c r="K86" s="66"/>
      <c r="L86" s="66"/>
      <c r="M86" s="66"/>
      <c r="N86" s="66"/>
      <c r="O86" s="66"/>
      <c r="P86" s="66"/>
      <c r="Q86" s="54"/>
      <c r="R86" s="299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  <c r="AH86" s="300"/>
      <c r="AI86" s="301"/>
      <c r="AJ86" s="54"/>
      <c r="AK86" s="293" t="s">
        <v>23</v>
      </c>
      <c r="AL86" s="294"/>
      <c r="AM86" s="294"/>
      <c r="AN86" s="295"/>
      <c r="AO86" s="92">
        <f>SUM(Q70:Q74)</f>
        <v>52.8</v>
      </c>
    </row>
    <row r="87" spans="2:42" ht="23.5" thickBot="1">
      <c r="B87" s="56"/>
      <c r="C87" s="54"/>
      <c r="D87" s="61"/>
      <c r="E87" s="61"/>
      <c r="F87" s="61"/>
      <c r="G87" s="61"/>
      <c r="H87" s="61"/>
      <c r="I87" s="62"/>
      <c r="J87" s="57"/>
      <c r="K87" s="57"/>
      <c r="L87" s="54"/>
      <c r="M87" s="54"/>
      <c r="N87" s="54"/>
      <c r="O87" s="54"/>
      <c r="P87" s="54"/>
      <c r="Q87" s="54"/>
      <c r="R87" s="302"/>
      <c r="S87" s="303"/>
      <c r="T87" s="303"/>
      <c r="U87" s="303"/>
      <c r="V87" s="303"/>
      <c r="W87" s="303"/>
      <c r="X87" s="303"/>
      <c r="Y87" s="303"/>
      <c r="Z87" s="303"/>
      <c r="AA87" s="303"/>
      <c r="AB87" s="303"/>
      <c r="AC87" s="303"/>
      <c r="AD87" s="303"/>
      <c r="AE87" s="303"/>
      <c r="AF87" s="303"/>
      <c r="AG87" s="303"/>
      <c r="AH87" s="303"/>
      <c r="AI87" s="304"/>
      <c r="AJ87" s="54"/>
      <c r="AK87" s="296" t="s">
        <v>0</v>
      </c>
      <c r="AL87" s="297"/>
      <c r="AM87" s="297"/>
      <c r="AN87" s="298"/>
      <c r="AO87" s="94">
        <f>SUM(AO82:AO86)</f>
        <v>4527.8</v>
      </c>
    </row>
    <row r="88" spans="2:42" ht="23.5" thickTop="1">
      <c r="B88" s="56"/>
      <c r="C88" s="54"/>
      <c r="D88" s="61"/>
      <c r="E88" s="61"/>
      <c r="F88" s="61"/>
      <c r="G88" s="61"/>
      <c r="H88" s="61"/>
      <c r="I88" s="62"/>
      <c r="J88" s="57"/>
      <c r="K88" s="57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95"/>
      <c r="AL88" s="95"/>
      <c r="AM88" s="95"/>
      <c r="AN88" s="95"/>
      <c r="AO88" s="96"/>
    </row>
    <row r="89" spans="2:42" ht="23.5" thickBot="1">
      <c r="B89" s="56"/>
      <c r="C89" s="54"/>
      <c r="D89" s="61"/>
      <c r="E89" s="61"/>
      <c r="F89" s="61"/>
      <c r="G89" s="61"/>
      <c r="H89" s="61"/>
      <c r="I89" s="62"/>
      <c r="J89" s="57"/>
      <c r="K89" s="57"/>
      <c r="L89" s="54"/>
      <c r="M89" s="54"/>
      <c r="N89" s="54"/>
      <c r="O89" s="54"/>
      <c r="P89" s="54"/>
      <c r="Q89" s="54"/>
      <c r="R89" s="67"/>
      <c r="S89" s="67"/>
      <c r="T89" s="67"/>
      <c r="U89" s="271"/>
      <c r="V89" s="271"/>
      <c r="W89" s="271"/>
      <c r="X89" s="271"/>
      <c r="Y89" s="271"/>
      <c r="Z89" s="271"/>
      <c r="AA89" s="271"/>
      <c r="AB89" s="67"/>
      <c r="AC89" s="67"/>
      <c r="AD89" s="67"/>
      <c r="AE89" s="54"/>
      <c r="AF89" s="54"/>
      <c r="AG89" s="54"/>
      <c r="AH89" s="54"/>
      <c r="AI89" s="54"/>
      <c r="AJ89" s="54"/>
      <c r="AK89" s="95"/>
      <c r="AL89" s="95"/>
      <c r="AM89" s="95"/>
      <c r="AN89" s="95"/>
      <c r="AO89" s="96"/>
    </row>
    <row r="90" spans="2:42" ht="24" thickTop="1" thickBot="1">
      <c r="B90" s="56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99"/>
      <c r="S90" s="100"/>
      <c r="T90" s="101"/>
      <c r="U90" s="101"/>
      <c r="V90" s="101"/>
      <c r="W90" s="272" t="s">
        <v>16</v>
      </c>
      <c r="X90" s="272"/>
      <c r="Y90" s="272"/>
      <c r="Z90" s="272"/>
      <c r="AA90" s="272"/>
      <c r="AB90" s="272"/>
      <c r="AC90" s="272"/>
      <c r="AD90" s="101"/>
      <c r="AE90" s="101"/>
      <c r="AF90" s="101"/>
      <c r="AG90" s="101"/>
      <c r="AH90" s="101"/>
      <c r="AI90" s="102"/>
      <c r="AJ90" s="54"/>
      <c r="AK90" s="95"/>
      <c r="AL90" s="95"/>
      <c r="AM90" s="95"/>
      <c r="AN90" s="95"/>
      <c r="AO90" s="96"/>
    </row>
    <row r="91" spans="2:42" ht="24" thickTop="1" thickBot="1">
      <c r="B91" s="56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103"/>
      <c r="S91" s="104"/>
      <c r="T91" s="111">
        <f>V97</f>
        <v>3</v>
      </c>
      <c r="U91" s="106">
        <f>L70</f>
        <v>2</v>
      </c>
      <c r="V91" s="107">
        <f>T91+U91</f>
        <v>5</v>
      </c>
      <c r="W91" s="104"/>
      <c r="X91" s="104"/>
      <c r="Y91" s="108">
        <f>V91</f>
        <v>5</v>
      </c>
      <c r="Z91" s="24">
        <f>L72</f>
        <v>3</v>
      </c>
      <c r="AA91" s="109">
        <f>Y91+Z91</f>
        <v>8</v>
      </c>
      <c r="AB91" s="104"/>
      <c r="AC91" s="104"/>
      <c r="AD91" s="104"/>
      <c r="AE91" s="104"/>
      <c r="AF91" s="104"/>
      <c r="AG91" s="95"/>
      <c r="AH91" s="95"/>
      <c r="AI91" s="96"/>
      <c r="AJ91" s="54"/>
      <c r="AK91" s="273" t="s">
        <v>24</v>
      </c>
      <c r="AL91" s="273"/>
      <c r="AM91" s="273"/>
      <c r="AN91" s="273"/>
      <c r="AO91" s="273"/>
      <c r="AP91" s="6"/>
    </row>
    <row r="92" spans="2:42" ht="31" customHeight="1" thickTop="1">
      <c r="B92" s="56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103"/>
      <c r="S92" s="104"/>
      <c r="T92" s="10"/>
      <c r="U92" s="11" t="s">
        <v>3</v>
      </c>
      <c r="V92" s="92">
        <f>V93-V91</f>
        <v>0</v>
      </c>
      <c r="W92" s="104"/>
      <c r="X92" s="104"/>
      <c r="Y92" s="10"/>
      <c r="Z92" s="11" t="s">
        <v>5</v>
      </c>
      <c r="AA92" s="92">
        <f>AA93-AA91</f>
        <v>0</v>
      </c>
      <c r="AB92" s="104"/>
      <c r="AC92" s="104"/>
      <c r="AD92" s="104"/>
      <c r="AE92" s="104"/>
      <c r="AF92" s="104"/>
      <c r="AG92" s="95"/>
      <c r="AH92" s="95"/>
      <c r="AI92" s="96"/>
      <c r="AJ92" s="54"/>
      <c r="AK92" s="287" t="s">
        <v>26</v>
      </c>
      <c r="AL92" s="288"/>
      <c r="AM92" s="288"/>
      <c r="AN92" s="288"/>
      <c r="AO92" s="91">
        <f>AO76</f>
        <v>1</v>
      </c>
      <c r="AP92" s="7"/>
    </row>
    <row r="93" spans="2:42" ht="23.5" thickBot="1">
      <c r="B93" s="56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103"/>
      <c r="S93" s="110"/>
      <c r="T93" s="14">
        <f>V93-U91</f>
        <v>3</v>
      </c>
      <c r="U93" s="15">
        <v>2</v>
      </c>
      <c r="V93" s="98">
        <f>Y93</f>
        <v>5</v>
      </c>
      <c r="W93" s="104"/>
      <c r="X93" s="104"/>
      <c r="Y93" s="14">
        <f>AA93-Z91</f>
        <v>5</v>
      </c>
      <c r="Z93" s="15">
        <v>2</v>
      </c>
      <c r="AA93" s="98">
        <f>AD96</f>
        <v>8</v>
      </c>
      <c r="AB93" s="104"/>
      <c r="AC93" s="104"/>
      <c r="AD93" s="104"/>
      <c r="AE93" s="104"/>
      <c r="AF93" s="104"/>
      <c r="AG93" s="95"/>
      <c r="AH93" s="95"/>
      <c r="AI93" s="96"/>
      <c r="AJ93" s="54"/>
      <c r="AK93" s="289" t="s">
        <v>25</v>
      </c>
      <c r="AL93" s="290"/>
      <c r="AM93" s="290"/>
      <c r="AN93" s="290"/>
      <c r="AO93" s="92">
        <v>2</v>
      </c>
      <c r="AP93" s="7"/>
    </row>
    <row r="94" spans="2:42" ht="24" thickTop="1" thickBot="1">
      <c r="B94" s="56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103"/>
      <c r="S94" s="104"/>
      <c r="T94" s="95"/>
      <c r="U94" s="95"/>
      <c r="V94" s="95"/>
      <c r="W94" s="104"/>
      <c r="X94" s="104"/>
      <c r="Y94" s="104"/>
      <c r="Z94" s="104"/>
      <c r="AA94" s="104"/>
      <c r="AB94" s="104"/>
      <c r="AC94" s="104"/>
      <c r="AD94" s="111">
        <f>MAX(AA91,AA97)</f>
        <v>8</v>
      </c>
      <c r="AE94" s="106">
        <f>L74</f>
        <v>3</v>
      </c>
      <c r="AF94" s="112">
        <f>AD94+AE94</f>
        <v>11</v>
      </c>
      <c r="AG94" s="95"/>
      <c r="AH94" s="95"/>
      <c r="AI94" s="96"/>
      <c r="AJ94" s="54"/>
      <c r="AK94" s="291" t="s">
        <v>95</v>
      </c>
      <c r="AL94" s="292"/>
      <c r="AM94" s="292"/>
      <c r="AN94" s="292"/>
      <c r="AO94" s="98">
        <f>AO87</f>
        <v>4527.8</v>
      </c>
      <c r="AP94" s="7"/>
    </row>
    <row r="95" spans="2:42" ht="23.5" thickTop="1">
      <c r="B95" s="56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103"/>
      <c r="S95" s="104"/>
      <c r="T95" s="95"/>
      <c r="U95" s="95"/>
      <c r="V95" s="95"/>
      <c r="W95" s="104"/>
      <c r="X95" s="104"/>
      <c r="Y95" s="104"/>
      <c r="Z95" s="104"/>
      <c r="AA95" s="104"/>
      <c r="AB95" s="104"/>
      <c r="AC95" s="104"/>
      <c r="AD95" s="10"/>
      <c r="AE95" s="11" t="s">
        <v>44</v>
      </c>
      <c r="AF95" s="92">
        <f>AF96-AF94</f>
        <v>0</v>
      </c>
      <c r="AG95" s="95"/>
      <c r="AH95" s="95"/>
      <c r="AI95" s="96"/>
      <c r="AJ95" s="54"/>
      <c r="AK95" s="54"/>
      <c r="AL95" s="54"/>
      <c r="AM95" s="54"/>
      <c r="AN95" s="54"/>
      <c r="AO95" s="55"/>
    </row>
    <row r="96" spans="2:42" ht="23.5" thickBot="1">
      <c r="B96" s="56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103"/>
      <c r="S96" s="104"/>
      <c r="T96" s="95"/>
      <c r="U96" s="95"/>
      <c r="V96" s="95"/>
      <c r="W96" s="104"/>
      <c r="X96" s="104"/>
      <c r="Y96" s="104"/>
      <c r="Z96" s="104"/>
      <c r="AA96" s="104"/>
      <c r="AB96" s="104"/>
      <c r="AC96" s="104"/>
      <c r="AD96" s="113">
        <f>AF96-AE94</f>
        <v>8</v>
      </c>
      <c r="AE96" s="15">
        <v>2</v>
      </c>
      <c r="AF96" s="98">
        <f>AF94</f>
        <v>11</v>
      </c>
      <c r="AG96" s="95"/>
      <c r="AH96" s="95"/>
      <c r="AI96" s="96"/>
      <c r="AJ96" s="54"/>
      <c r="AK96" s="54"/>
      <c r="AL96" s="54"/>
      <c r="AM96" s="54"/>
      <c r="AN96" s="54"/>
      <c r="AO96" s="55"/>
    </row>
    <row r="97" spans="1:42" ht="23.5" thickTop="1">
      <c r="B97" s="56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103"/>
      <c r="S97" s="104"/>
      <c r="T97" s="105">
        <v>0</v>
      </c>
      <c r="U97" s="106">
        <f>L71</f>
        <v>3</v>
      </c>
      <c r="V97" s="107">
        <f>T97+U97</f>
        <v>3</v>
      </c>
      <c r="W97" s="104"/>
      <c r="X97" s="104"/>
      <c r="Y97" s="111">
        <f>V97</f>
        <v>3</v>
      </c>
      <c r="Z97" s="106">
        <f>L73</f>
        <v>5</v>
      </c>
      <c r="AA97" s="107">
        <f>Y97+Z97</f>
        <v>8</v>
      </c>
      <c r="AB97" s="104"/>
      <c r="AC97" s="104"/>
      <c r="AD97" s="104"/>
      <c r="AE97" s="104"/>
      <c r="AF97" s="104"/>
      <c r="AG97" s="95"/>
      <c r="AH97" s="95"/>
      <c r="AI97" s="96"/>
      <c r="AJ97" s="54"/>
      <c r="AK97" s="54"/>
      <c r="AL97" s="54"/>
      <c r="AM97" s="54"/>
      <c r="AN97" s="54"/>
      <c r="AO97" s="55"/>
    </row>
    <row r="98" spans="1:42" ht="23">
      <c r="B98" s="56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103"/>
      <c r="S98" s="104"/>
      <c r="T98" s="10"/>
      <c r="U98" s="11" t="s">
        <v>4</v>
      </c>
      <c r="V98" s="97">
        <f>V99-V97</f>
        <v>0</v>
      </c>
      <c r="W98" s="104"/>
      <c r="X98" s="104"/>
      <c r="Y98" s="10"/>
      <c r="Z98" s="11" t="s">
        <v>6</v>
      </c>
      <c r="AA98" s="92">
        <f>AA99-AA97</f>
        <v>0</v>
      </c>
      <c r="AB98" s="104"/>
      <c r="AC98" s="104"/>
      <c r="AD98" s="104"/>
      <c r="AE98" s="104"/>
      <c r="AF98" s="104"/>
      <c r="AG98" s="95"/>
      <c r="AH98" s="95"/>
      <c r="AI98" s="96"/>
      <c r="AJ98" s="54"/>
      <c r="AK98" s="54"/>
      <c r="AL98" s="54"/>
      <c r="AM98" s="54"/>
      <c r="AN98" s="54"/>
      <c r="AO98" s="55"/>
    </row>
    <row r="99" spans="1:42" ht="22" customHeight="1" thickBot="1">
      <c r="B99" s="69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69"/>
      <c r="S99" s="70"/>
      <c r="T99" s="14">
        <f>V99-U97</f>
        <v>0</v>
      </c>
      <c r="U99" s="15">
        <v>2</v>
      </c>
      <c r="V99" s="98">
        <f>MIN(Y99,V93)</f>
        <v>3</v>
      </c>
      <c r="W99" s="114"/>
      <c r="X99" s="114"/>
      <c r="Y99" s="14">
        <f>AA99-Z97</f>
        <v>3</v>
      </c>
      <c r="Z99" s="15">
        <v>2</v>
      </c>
      <c r="AA99" s="98">
        <f>AD96</f>
        <v>8</v>
      </c>
      <c r="AB99" s="71"/>
      <c r="AC99" s="71"/>
      <c r="AD99" s="71"/>
      <c r="AE99" s="71"/>
      <c r="AF99" s="71"/>
      <c r="AG99" s="70"/>
      <c r="AH99" s="70"/>
      <c r="AI99" s="72"/>
      <c r="AJ99" s="70"/>
      <c r="AK99" s="70"/>
      <c r="AL99" s="70"/>
      <c r="AM99" s="70"/>
      <c r="AN99" s="70"/>
      <c r="AO99" s="72"/>
    </row>
    <row r="100" spans="1:42" ht="22" customHeight="1" thickTop="1" thickBot="1">
      <c r="A100" s="1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104"/>
      <c r="U100" s="104"/>
      <c r="V100" s="104"/>
      <c r="W100" s="104"/>
      <c r="X100" s="104"/>
      <c r="Y100" s="104"/>
      <c r="Z100" s="104"/>
      <c r="AA100" s="104"/>
      <c r="AB100" s="166"/>
      <c r="AC100" s="166"/>
      <c r="AD100" s="166"/>
      <c r="AE100" s="166"/>
      <c r="AF100" s="166"/>
      <c r="AG100" s="54"/>
      <c r="AH100" s="54"/>
      <c r="AI100" s="54"/>
      <c r="AJ100" s="54"/>
      <c r="AK100" s="54"/>
      <c r="AL100" s="54"/>
      <c r="AM100" s="54"/>
      <c r="AN100" s="54"/>
      <c r="AO100" s="54"/>
      <c r="AP100" s="1"/>
    </row>
    <row r="101" spans="1:42" ht="51.5" customHeight="1" thickTop="1" thickBot="1">
      <c r="B101" s="308" t="s">
        <v>111</v>
      </c>
      <c r="C101" s="309"/>
      <c r="D101" s="309"/>
      <c r="E101" s="309"/>
      <c r="F101" s="309"/>
      <c r="G101" s="309"/>
      <c r="H101" s="309"/>
      <c r="I101" s="309"/>
      <c r="J101" s="309"/>
      <c r="K101" s="309"/>
      <c r="L101" s="309"/>
      <c r="M101" s="309"/>
      <c r="N101" s="309"/>
      <c r="O101" s="309"/>
      <c r="P101" s="309"/>
      <c r="Q101" s="309"/>
      <c r="R101" s="309"/>
      <c r="S101" s="309"/>
      <c r="T101" s="309"/>
      <c r="U101" s="309"/>
      <c r="V101" s="309"/>
      <c r="W101" s="309"/>
      <c r="X101" s="309"/>
      <c r="Y101" s="309"/>
      <c r="Z101" s="309"/>
      <c r="AA101" s="309"/>
      <c r="AB101" s="309"/>
      <c r="AC101" s="309"/>
      <c r="AD101" s="309"/>
      <c r="AE101" s="309"/>
      <c r="AF101" s="309"/>
      <c r="AG101" s="309"/>
      <c r="AH101" s="309"/>
      <c r="AI101" s="309"/>
      <c r="AJ101" s="309"/>
      <c r="AK101" s="309"/>
      <c r="AL101" s="309"/>
      <c r="AM101" s="309"/>
      <c r="AN101" s="309"/>
      <c r="AO101" s="310"/>
    </row>
    <row r="102" spans="1:42" ht="92" customHeight="1" thickTop="1" thickBot="1">
      <c r="B102" s="26" t="s">
        <v>1</v>
      </c>
      <c r="C102" s="27" t="s">
        <v>2</v>
      </c>
      <c r="D102" s="27" t="s">
        <v>11</v>
      </c>
      <c r="E102" s="28" t="s">
        <v>12</v>
      </c>
      <c r="F102" s="27" t="s">
        <v>69</v>
      </c>
      <c r="G102" s="27" t="s">
        <v>70</v>
      </c>
      <c r="H102" s="27" t="s">
        <v>71</v>
      </c>
      <c r="I102" s="27" t="s">
        <v>75</v>
      </c>
      <c r="J102" s="27" t="s">
        <v>13</v>
      </c>
      <c r="K102" s="27" t="s">
        <v>72</v>
      </c>
      <c r="L102" s="27" t="s">
        <v>14</v>
      </c>
      <c r="M102" s="122" t="s">
        <v>15</v>
      </c>
      <c r="N102" s="27" t="s">
        <v>46</v>
      </c>
      <c r="O102" s="27" t="s">
        <v>47</v>
      </c>
      <c r="P102" s="27" t="s">
        <v>73</v>
      </c>
      <c r="Q102" s="27" t="s">
        <v>74</v>
      </c>
      <c r="R102" s="126">
        <v>1</v>
      </c>
      <c r="S102" s="73">
        <v>2</v>
      </c>
      <c r="T102" s="73">
        <v>3</v>
      </c>
      <c r="U102" s="73">
        <v>4</v>
      </c>
      <c r="V102" s="73">
        <v>5</v>
      </c>
      <c r="W102" s="73">
        <v>6</v>
      </c>
      <c r="X102" s="73">
        <v>7</v>
      </c>
      <c r="Y102" s="73">
        <v>8</v>
      </c>
      <c r="Z102" s="73">
        <v>9</v>
      </c>
      <c r="AA102" s="73">
        <v>10</v>
      </c>
      <c r="AB102" s="73">
        <v>11</v>
      </c>
      <c r="AC102" s="73">
        <v>12</v>
      </c>
      <c r="AD102" s="73">
        <v>13</v>
      </c>
      <c r="AE102" s="73">
        <v>14</v>
      </c>
      <c r="AF102" s="73">
        <v>15</v>
      </c>
      <c r="AG102" s="73">
        <v>16</v>
      </c>
      <c r="AH102" s="73">
        <v>17</v>
      </c>
      <c r="AI102" s="73">
        <v>18</v>
      </c>
      <c r="AJ102" s="54"/>
      <c r="AK102" s="54"/>
      <c r="AL102" s="54"/>
      <c r="AM102" s="54"/>
      <c r="AN102" s="54"/>
      <c r="AO102" s="55"/>
    </row>
    <row r="103" spans="1:42" ht="26.5" customHeight="1" thickTop="1" thickBot="1">
      <c r="B103" s="21">
        <v>1</v>
      </c>
      <c r="C103" s="22" t="s">
        <v>3</v>
      </c>
      <c r="D103" s="22">
        <v>2</v>
      </c>
      <c r="E103" s="22">
        <v>2</v>
      </c>
      <c r="F103" s="22">
        <v>400</v>
      </c>
      <c r="G103" s="23" t="s">
        <v>96</v>
      </c>
      <c r="H103" s="23" t="s">
        <v>96</v>
      </c>
      <c r="I103" s="23" t="s">
        <v>96</v>
      </c>
      <c r="J103" s="23"/>
      <c r="K103" s="160" t="s">
        <v>96</v>
      </c>
      <c r="L103" s="23">
        <f>D103-J103</f>
        <v>2</v>
      </c>
      <c r="M103" s="123">
        <v>2</v>
      </c>
      <c r="N103" s="22">
        <v>8</v>
      </c>
      <c r="O103" s="161">
        <f>((D103-L103)*M103*N103)/(L103*M103)</f>
        <v>0</v>
      </c>
      <c r="P103" s="24">
        <v>50</v>
      </c>
      <c r="Q103" s="163">
        <f>O103*P103*$AO$110</f>
        <v>0</v>
      </c>
      <c r="R103" s="159"/>
      <c r="S103" s="76"/>
      <c r="T103" s="76"/>
      <c r="U103" s="75">
        <v>2</v>
      </c>
      <c r="V103" s="75">
        <v>2</v>
      </c>
      <c r="W103" s="22"/>
      <c r="X103" s="22"/>
      <c r="Y103" s="22"/>
      <c r="Z103" s="22"/>
      <c r="AA103" s="22"/>
      <c r="AB103" s="22"/>
      <c r="AC103" s="22"/>
      <c r="AD103" s="22"/>
      <c r="AE103" s="77"/>
      <c r="AF103" s="78"/>
      <c r="AG103" s="78"/>
      <c r="AH103" s="78"/>
      <c r="AI103" s="79"/>
      <c r="AJ103" s="54"/>
      <c r="AK103" s="54"/>
      <c r="AL103" s="54"/>
      <c r="AM103" s="54"/>
      <c r="AN103" s="54"/>
      <c r="AO103" s="55"/>
    </row>
    <row r="104" spans="1:42" ht="24" thickTop="1" thickBot="1">
      <c r="B104" s="10">
        <v>2</v>
      </c>
      <c r="C104" s="11" t="s">
        <v>4</v>
      </c>
      <c r="D104" s="11">
        <v>3</v>
      </c>
      <c r="E104" s="11">
        <v>2</v>
      </c>
      <c r="F104" s="11">
        <v>600</v>
      </c>
      <c r="G104" s="11">
        <v>800</v>
      </c>
      <c r="H104" s="12">
        <f>(G104-F104)/(D104-E104)</f>
        <v>200</v>
      </c>
      <c r="I104" s="12">
        <f>D104-E104</f>
        <v>1</v>
      </c>
      <c r="J104" s="17"/>
      <c r="K104" s="160">
        <f t="shared" ref="K104:K107" si="17">J104*H104</f>
        <v>0</v>
      </c>
      <c r="L104" s="23">
        <f t="shared" ref="L104:L107" si="18">D104-J104</f>
        <v>3</v>
      </c>
      <c r="M104" s="117">
        <v>3</v>
      </c>
      <c r="N104" s="11">
        <v>8</v>
      </c>
      <c r="O104" s="161">
        <f>((D104-L104)*M104*N104)/(L104*M104)</f>
        <v>0</v>
      </c>
      <c r="P104" s="12">
        <v>50</v>
      </c>
      <c r="Q104" s="163">
        <f t="shared" ref="Q104:Q106" si="19">O104*P104*$AO$110</f>
        <v>0</v>
      </c>
      <c r="R104" s="128">
        <v>3</v>
      </c>
      <c r="S104" s="80">
        <v>3</v>
      </c>
      <c r="T104" s="80">
        <v>3</v>
      </c>
      <c r="U104" s="81"/>
      <c r="V104" s="81"/>
      <c r="W104" s="81"/>
      <c r="X104" s="81"/>
      <c r="Y104" s="81"/>
      <c r="Z104" s="11"/>
      <c r="AA104" s="11"/>
      <c r="AB104" s="11"/>
      <c r="AC104" s="11"/>
      <c r="AD104" s="11"/>
      <c r="AE104" s="82"/>
      <c r="AF104" s="82"/>
      <c r="AG104" s="82"/>
      <c r="AH104" s="82"/>
      <c r="AI104" s="83"/>
      <c r="AJ104" s="54"/>
      <c r="AK104" s="273" t="s">
        <v>42</v>
      </c>
      <c r="AL104" s="273"/>
      <c r="AM104" s="273"/>
      <c r="AN104" s="273"/>
      <c r="AO104" s="273"/>
    </row>
    <row r="105" spans="1:42" ht="23.5" thickTop="1">
      <c r="B105" s="10">
        <v>3</v>
      </c>
      <c r="C105" s="11" t="s">
        <v>5</v>
      </c>
      <c r="D105" s="11">
        <v>4</v>
      </c>
      <c r="E105" s="11">
        <v>3</v>
      </c>
      <c r="F105" s="11">
        <v>600</v>
      </c>
      <c r="G105" s="11">
        <v>700</v>
      </c>
      <c r="H105" s="12">
        <f>(G105-F105)/(D105-E105)</f>
        <v>100</v>
      </c>
      <c r="I105" s="12">
        <f t="shared" ref="I105:I107" si="20">D105-E105</f>
        <v>1</v>
      </c>
      <c r="J105" s="17" t="s">
        <v>101</v>
      </c>
      <c r="K105" s="160">
        <f t="shared" si="17"/>
        <v>100</v>
      </c>
      <c r="L105" s="23">
        <f t="shared" si="18"/>
        <v>3</v>
      </c>
      <c r="M105" s="117">
        <v>2</v>
      </c>
      <c r="N105" s="11">
        <v>8</v>
      </c>
      <c r="O105" s="167">
        <v>2</v>
      </c>
      <c r="P105" s="12">
        <v>40</v>
      </c>
      <c r="Q105" s="163">
        <f t="shared" si="19"/>
        <v>24</v>
      </c>
      <c r="R105" s="10"/>
      <c r="S105" s="11"/>
      <c r="T105" s="81"/>
      <c r="U105" s="81"/>
      <c r="V105" s="81"/>
      <c r="W105" s="80">
        <v>2</v>
      </c>
      <c r="X105" s="80">
        <v>2</v>
      </c>
      <c r="Y105" s="80">
        <v>2</v>
      </c>
      <c r="Z105" s="81"/>
      <c r="AA105" s="11"/>
      <c r="AB105" s="11"/>
      <c r="AC105" s="11"/>
      <c r="AD105" s="11"/>
      <c r="AE105" s="84"/>
      <c r="AF105" s="82"/>
      <c r="AG105" s="82"/>
      <c r="AH105" s="82"/>
      <c r="AI105" s="85"/>
      <c r="AJ105" s="54"/>
      <c r="AK105" s="287" t="s">
        <v>93</v>
      </c>
      <c r="AL105" s="288"/>
      <c r="AM105" s="288"/>
      <c r="AN105" s="288"/>
      <c r="AO105" s="91">
        <v>100</v>
      </c>
    </row>
    <row r="106" spans="1:42" ht="23">
      <c r="B106" s="10">
        <v>4</v>
      </c>
      <c r="C106" s="13" t="s">
        <v>6</v>
      </c>
      <c r="D106" s="13">
        <v>6</v>
      </c>
      <c r="E106" s="13">
        <v>2</v>
      </c>
      <c r="F106" s="13">
        <v>700</v>
      </c>
      <c r="G106" s="13">
        <v>1000</v>
      </c>
      <c r="H106" s="12">
        <f t="shared" ref="H106:H107" si="21">(G106-F106)/(D106-E106)</f>
        <v>75</v>
      </c>
      <c r="I106" s="12">
        <f t="shared" si="20"/>
        <v>4</v>
      </c>
      <c r="J106" s="17" t="s">
        <v>101</v>
      </c>
      <c r="K106" s="160">
        <f t="shared" si="17"/>
        <v>75</v>
      </c>
      <c r="L106" s="23">
        <f t="shared" si="18"/>
        <v>5</v>
      </c>
      <c r="M106" s="124">
        <v>1</v>
      </c>
      <c r="N106" s="11">
        <v>8</v>
      </c>
      <c r="O106" s="167">
        <f t="shared" ref="O106:O107" si="22">((D106-L106)*M106*N106)/(L106*M106)</f>
        <v>1.6</v>
      </c>
      <c r="P106" s="12">
        <v>60</v>
      </c>
      <c r="Q106" s="163">
        <f t="shared" si="19"/>
        <v>28.799999999999997</v>
      </c>
      <c r="R106" s="10"/>
      <c r="S106" s="11"/>
      <c r="T106" s="11"/>
      <c r="U106" s="80">
        <v>1</v>
      </c>
      <c r="V106" s="80">
        <v>1</v>
      </c>
      <c r="W106" s="80">
        <v>1</v>
      </c>
      <c r="X106" s="80">
        <v>1</v>
      </c>
      <c r="Y106" s="80">
        <v>1</v>
      </c>
      <c r="Z106" s="81"/>
      <c r="AA106" s="11"/>
      <c r="AB106" s="11"/>
      <c r="AC106" s="11"/>
      <c r="AD106" s="11"/>
      <c r="AE106" s="84"/>
      <c r="AF106" s="82"/>
      <c r="AG106" s="82"/>
      <c r="AH106" s="82"/>
      <c r="AI106" s="85"/>
      <c r="AJ106" s="54"/>
      <c r="AK106" s="289" t="s">
        <v>94</v>
      </c>
      <c r="AL106" s="290"/>
      <c r="AM106" s="290"/>
      <c r="AN106" s="290"/>
      <c r="AO106" s="92">
        <v>400</v>
      </c>
    </row>
    <row r="107" spans="1:42" ht="23.5" thickBot="1">
      <c r="B107" s="14">
        <v>5</v>
      </c>
      <c r="C107" s="15" t="s">
        <v>44</v>
      </c>
      <c r="D107" s="15">
        <v>3</v>
      </c>
      <c r="E107" s="15">
        <v>2</v>
      </c>
      <c r="F107" s="15">
        <v>500</v>
      </c>
      <c r="G107" s="15">
        <v>600</v>
      </c>
      <c r="H107" s="16">
        <f t="shared" si="21"/>
        <v>100</v>
      </c>
      <c r="I107" s="16">
        <f t="shared" si="20"/>
        <v>1</v>
      </c>
      <c r="J107" s="19" t="s">
        <v>101</v>
      </c>
      <c r="K107" s="164">
        <f t="shared" si="17"/>
        <v>100</v>
      </c>
      <c r="L107" s="138">
        <f t="shared" si="18"/>
        <v>2</v>
      </c>
      <c r="M107" s="125">
        <v>3</v>
      </c>
      <c r="N107" s="15">
        <v>8</v>
      </c>
      <c r="O107" s="162">
        <f t="shared" si="22"/>
        <v>4</v>
      </c>
      <c r="P107" s="16">
        <v>65</v>
      </c>
      <c r="Q107" s="165">
        <f>O107*P107*$AO$110</f>
        <v>78</v>
      </c>
      <c r="R107" s="14"/>
      <c r="S107" s="15"/>
      <c r="T107" s="15"/>
      <c r="U107" s="15"/>
      <c r="V107" s="15"/>
      <c r="W107" s="15"/>
      <c r="X107" s="15"/>
      <c r="Y107" s="15"/>
      <c r="Z107" s="87">
        <v>3</v>
      </c>
      <c r="AA107" s="87">
        <v>3</v>
      </c>
      <c r="AB107" s="86"/>
      <c r="AC107" s="86"/>
      <c r="AD107" s="86"/>
      <c r="AE107" s="88"/>
      <c r="AF107" s="89"/>
      <c r="AG107" s="89"/>
      <c r="AH107" s="89"/>
      <c r="AI107" s="90"/>
      <c r="AJ107" s="54"/>
      <c r="AK107" s="289" t="s">
        <v>17</v>
      </c>
      <c r="AL107" s="290"/>
      <c r="AM107" s="290"/>
      <c r="AN107" s="290"/>
      <c r="AO107" s="92">
        <v>3</v>
      </c>
    </row>
    <row r="108" spans="1:42" ht="24" thickTop="1" thickBot="1">
      <c r="B108" s="56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289" t="s">
        <v>8</v>
      </c>
      <c r="AL108" s="290"/>
      <c r="AM108" s="290"/>
      <c r="AN108" s="290"/>
      <c r="AO108" s="93">
        <v>10</v>
      </c>
    </row>
    <row r="109" spans="1:42" ht="23.5" thickTop="1">
      <c r="B109" s="56"/>
      <c r="C109" s="57"/>
      <c r="D109" s="57"/>
      <c r="E109" s="57"/>
      <c r="F109" s="57"/>
      <c r="G109" s="57"/>
      <c r="H109" s="57"/>
      <c r="I109" s="58"/>
      <c r="J109" s="58"/>
      <c r="K109" s="58"/>
      <c r="L109" s="58"/>
      <c r="M109" s="58"/>
      <c r="N109" s="58"/>
      <c r="O109" s="58"/>
      <c r="P109" s="58"/>
      <c r="Q109" s="58"/>
      <c r="R109" s="82">
        <f>SUM(R103:R107)</f>
        <v>3</v>
      </c>
      <c r="S109" s="82">
        <f t="shared" ref="S109:AA109" si="23">SUM(S103:S107)</f>
        <v>3</v>
      </c>
      <c r="T109" s="82">
        <f t="shared" si="23"/>
        <v>3</v>
      </c>
      <c r="U109" s="82">
        <f t="shared" si="23"/>
        <v>3</v>
      </c>
      <c r="V109" s="82">
        <f t="shared" si="23"/>
        <v>3</v>
      </c>
      <c r="W109" s="82">
        <f t="shared" si="23"/>
        <v>3</v>
      </c>
      <c r="X109" s="82">
        <f t="shared" si="23"/>
        <v>3</v>
      </c>
      <c r="Y109" s="82">
        <f t="shared" si="23"/>
        <v>3</v>
      </c>
      <c r="Z109" s="82">
        <f t="shared" si="23"/>
        <v>3</v>
      </c>
      <c r="AA109" s="82">
        <f t="shared" si="23"/>
        <v>3</v>
      </c>
      <c r="AB109" s="115"/>
      <c r="AC109" s="115"/>
      <c r="AD109" s="115"/>
      <c r="AE109" s="115"/>
      <c r="AF109" s="115"/>
      <c r="AG109" s="115"/>
      <c r="AH109" s="115"/>
      <c r="AI109" s="116"/>
      <c r="AJ109" s="54"/>
      <c r="AK109" s="289" t="s">
        <v>18</v>
      </c>
      <c r="AL109" s="290"/>
      <c r="AM109" s="290"/>
      <c r="AN109" s="290"/>
      <c r="AO109" s="92">
        <f>AF127-AO108</f>
        <v>0</v>
      </c>
    </row>
    <row r="110" spans="1:42" ht="23.5" thickBot="1">
      <c r="B110" s="56"/>
      <c r="C110" s="59"/>
      <c r="D110" s="59"/>
      <c r="E110" s="59"/>
      <c r="F110" s="60"/>
      <c r="G110" s="59"/>
      <c r="H110" s="54"/>
      <c r="I110" s="61"/>
      <c r="J110" s="61"/>
      <c r="K110" s="61"/>
      <c r="L110" s="61"/>
      <c r="M110" s="61"/>
      <c r="N110" s="61"/>
      <c r="O110" s="61"/>
      <c r="P110" s="61"/>
      <c r="Q110" s="62"/>
      <c r="R110" s="299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  <c r="AE110" s="300"/>
      <c r="AF110" s="300"/>
      <c r="AG110" s="300"/>
      <c r="AH110" s="300"/>
      <c r="AI110" s="301"/>
      <c r="AJ110" s="54"/>
      <c r="AK110" s="291" t="s">
        <v>48</v>
      </c>
      <c r="AL110" s="292"/>
      <c r="AM110" s="292"/>
      <c r="AN110" s="292"/>
      <c r="AO110" s="94">
        <v>0.3</v>
      </c>
    </row>
    <row r="111" spans="1:42" ht="23.5" thickTop="1">
      <c r="B111" s="56"/>
      <c r="C111" s="59"/>
      <c r="D111" s="59"/>
      <c r="E111" s="59"/>
      <c r="F111" s="63"/>
      <c r="G111" s="59"/>
      <c r="H111" s="54"/>
      <c r="I111" s="61"/>
      <c r="J111" s="61"/>
      <c r="K111" s="61"/>
      <c r="L111" s="61"/>
      <c r="M111" s="61"/>
      <c r="N111" s="61"/>
      <c r="O111" s="61"/>
      <c r="P111" s="61"/>
      <c r="Q111" s="62"/>
      <c r="R111" s="299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0"/>
      <c r="AF111" s="300"/>
      <c r="AG111" s="300"/>
      <c r="AH111" s="300"/>
      <c r="AI111" s="301"/>
      <c r="AJ111" s="54"/>
      <c r="AK111" s="95"/>
      <c r="AL111" s="95"/>
      <c r="AM111" s="95"/>
      <c r="AN111" s="95"/>
      <c r="AO111" s="96"/>
    </row>
    <row r="112" spans="1:42" ht="23">
      <c r="B112" s="56"/>
      <c r="C112" s="59"/>
      <c r="D112" s="59"/>
      <c r="E112" s="59"/>
      <c r="F112" s="60"/>
      <c r="G112" s="54"/>
      <c r="H112" s="54"/>
      <c r="I112" s="61"/>
      <c r="J112" s="61"/>
      <c r="K112" s="61"/>
      <c r="L112" s="61"/>
      <c r="M112" s="61"/>
      <c r="N112" s="61"/>
      <c r="O112" s="61"/>
      <c r="P112" s="61"/>
      <c r="Q112" s="62"/>
      <c r="R112" s="299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0"/>
      <c r="AH112" s="300"/>
      <c r="AI112" s="301"/>
      <c r="AJ112" s="54"/>
      <c r="AK112" s="95"/>
      <c r="AL112" s="95"/>
      <c r="AM112" s="95"/>
      <c r="AN112" s="95"/>
      <c r="AO112" s="96"/>
    </row>
    <row r="113" spans="2:42" ht="23.5" thickBot="1">
      <c r="B113" s="56"/>
      <c r="C113" s="59"/>
      <c r="D113" s="59"/>
      <c r="E113" s="59"/>
      <c r="F113" s="60"/>
      <c r="G113" s="54"/>
      <c r="H113" s="54"/>
      <c r="I113" s="61"/>
      <c r="J113" s="61"/>
      <c r="K113" s="61"/>
      <c r="L113" s="61"/>
      <c r="M113" s="61"/>
      <c r="N113" s="61"/>
      <c r="O113" s="61"/>
      <c r="P113" s="61"/>
      <c r="Q113" s="64"/>
      <c r="R113" s="299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  <c r="AG113" s="300"/>
      <c r="AH113" s="300"/>
      <c r="AI113" s="301"/>
      <c r="AJ113" s="54"/>
      <c r="AK113" s="95"/>
      <c r="AL113" s="95"/>
      <c r="AM113" s="95"/>
      <c r="AN113" s="95"/>
      <c r="AO113" s="96"/>
    </row>
    <row r="114" spans="2:42" ht="23.5" thickTop="1" thickBot="1">
      <c r="B114" s="56"/>
      <c r="C114" s="59"/>
      <c r="D114" s="59"/>
      <c r="E114" s="59"/>
      <c r="F114" s="60"/>
      <c r="G114" s="54"/>
      <c r="H114" s="54"/>
      <c r="I114" s="61"/>
      <c r="J114" s="61"/>
      <c r="K114" s="61"/>
      <c r="L114" s="61"/>
      <c r="M114" s="61"/>
      <c r="N114" s="61"/>
      <c r="O114" s="61"/>
      <c r="P114" s="61"/>
      <c r="Q114" s="62"/>
      <c r="R114" s="299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  <c r="AG114" s="300"/>
      <c r="AH114" s="300"/>
      <c r="AI114" s="301"/>
      <c r="AJ114" s="54"/>
      <c r="AK114" s="273" t="s">
        <v>43</v>
      </c>
      <c r="AL114" s="273"/>
      <c r="AM114" s="273"/>
      <c r="AN114" s="273"/>
      <c r="AO114" s="273"/>
    </row>
    <row r="115" spans="2:42" ht="23.5" thickTop="1">
      <c r="B115" s="56"/>
      <c r="C115" s="59"/>
      <c r="D115" s="59"/>
      <c r="E115" s="59"/>
      <c r="F115" s="60"/>
      <c r="G115" s="54"/>
      <c r="H115" s="54"/>
      <c r="I115" s="61"/>
      <c r="J115" s="61"/>
      <c r="K115" s="61"/>
      <c r="L115" s="61"/>
      <c r="M115" s="61"/>
      <c r="N115" s="61"/>
      <c r="O115" s="61"/>
      <c r="P115" s="61"/>
      <c r="Q115" s="64"/>
      <c r="R115" s="299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  <c r="AG115" s="300"/>
      <c r="AH115" s="300"/>
      <c r="AI115" s="301"/>
      <c r="AJ115" s="54"/>
      <c r="AK115" s="305" t="s">
        <v>19</v>
      </c>
      <c r="AL115" s="306"/>
      <c r="AM115" s="306"/>
      <c r="AN115" s="307"/>
      <c r="AO115" s="91">
        <f>SUM(F103:F107)</f>
        <v>2800</v>
      </c>
    </row>
    <row r="116" spans="2:42" ht="23">
      <c r="B116" s="56"/>
      <c r="C116" s="54"/>
      <c r="D116" s="65"/>
      <c r="E116" s="65"/>
      <c r="F116" s="65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299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0"/>
      <c r="AF116" s="300"/>
      <c r="AG116" s="300"/>
      <c r="AH116" s="300"/>
      <c r="AI116" s="301"/>
      <c r="AJ116" s="54"/>
      <c r="AK116" s="293" t="s">
        <v>20</v>
      </c>
      <c r="AL116" s="294"/>
      <c r="AM116" s="294"/>
      <c r="AN116" s="295"/>
      <c r="AO116" s="97">
        <f>SUM(K103:K107)</f>
        <v>275</v>
      </c>
    </row>
    <row r="117" spans="2:42" ht="23">
      <c r="B117" s="56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 t="s">
        <v>109</v>
      </c>
      <c r="Q117" s="54"/>
      <c r="R117" s="299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0"/>
      <c r="AF117" s="300"/>
      <c r="AG117" s="300"/>
      <c r="AH117" s="300"/>
      <c r="AI117" s="301"/>
      <c r="AJ117" s="54"/>
      <c r="AK117" s="293" t="s">
        <v>21</v>
      </c>
      <c r="AL117" s="294"/>
      <c r="AM117" s="294"/>
      <c r="AN117" s="295"/>
      <c r="AO117" s="92">
        <f>AF127*AO105</f>
        <v>1000</v>
      </c>
    </row>
    <row r="118" spans="2:42" ht="23">
      <c r="B118" s="56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299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0"/>
      <c r="AF118" s="300"/>
      <c r="AG118" s="300"/>
      <c r="AH118" s="300"/>
      <c r="AI118" s="301"/>
      <c r="AJ118" s="54"/>
      <c r="AK118" s="293" t="s">
        <v>22</v>
      </c>
      <c r="AL118" s="294"/>
      <c r="AM118" s="294"/>
      <c r="AN118" s="295"/>
      <c r="AO118" s="93">
        <f>AO109*AO106</f>
        <v>0</v>
      </c>
    </row>
    <row r="119" spans="2:42" ht="23">
      <c r="B119" s="56"/>
      <c r="C119" s="54"/>
      <c r="D119" s="58"/>
      <c r="E119" s="58"/>
      <c r="F119" s="58"/>
      <c r="G119" s="58"/>
      <c r="H119" s="58"/>
      <c r="I119" s="58"/>
      <c r="J119" s="66"/>
      <c r="K119" s="66"/>
      <c r="L119" s="66"/>
      <c r="M119" s="66"/>
      <c r="N119" s="66"/>
      <c r="O119" s="66"/>
      <c r="P119" s="66"/>
      <c r="Q119" s="54"/>
      <c r="R119" s="299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  <c r="AG119" s="300"/>
      <c r="AH119" s="300"/>
      <c r="AI119" s="301"/>
      <c r="AJ119" s="54"/>
      <c r="AK119" s="293" t="s">
        <v>23</v>
      </c>
      <c r="AL119" s="294"/>
      <c r="AM119" s="294"/>
      <c r="AN119" s="295"/>
      <c r="AO119" s="92">
        <f>SUM(Q103:Q107)</f>
        <v>130.80000000000001</v>
      </c>
    </row>
    <row r="120" spans="2:42" ht="23.5" thickBot="1">
      <c r="B120" s="56"/>
      <c r="C120" s="54"/>
      <c r="D120" s="61"/>
      <c r="E120" s="61"/>
      <c r="F120" s="61"/>
      <c r="G120" s="61"/>
      <c r="H120" s="61"/>
      <c r="I120" s="62"/>
      <c r="J120" s="57"/>
      <c r="K120" s="57"/>
      <c r="L120" s="54"/>
      <c r="M120" s="54"/>
      <c r="N120" s="54"/>
      <c r="O120" s="54"/>
      <c r="P120" s="54"/>
      <c r="Q120" s="54"/>
      <c r="R120" s="302"/>
      <c r="S120" s="303"/>
      <c r="T120" s="303"/>
      <c r="U120" s="303"/>
      <c r="V120" s="303"/>
      <c r="W120" s="303"/>
      <c r="X120" s="303"/>
      <c r="Y120" s="303"/>
      <c r="Z120" s="303"/>
      <c r="AA120" s="303"/>
      <c r="AB120" s="303"/>
      <c r="AC120" s="303"/>
      <c r="AD120" s="303"/>
      <c r="AE120" s="303"/>
      <c r="AF120" s="303"/>
      <c r="AG120" s="303"/>
      <c r="AH120" s="303"/>
      <c r="AI120" s="304"/>
      <c r="AJ120" s="54"/>
      <c r="AK120" s="296" t="s">
        <v>0</v>
      </c>
      <c r="AL120" s="297"/>
      <c r="AM120" s="297"/>
      <c r="AN120" s="298"/>
      <c r="AO120" s="94">
        <f>SUM(AO115:AO119)</f>
        <v>4205.8</v>
      </c>
    </row>
    <row r="121" spans="2:42" ht="23.5" thickTop="1">
      <c r="B121" s="56"/>
      <c r="C121" s="54"/>
      <c r="D121" s="61"/>
      <c r="E121" s="61"/>
      <c r="F121" s="61"/>
      <c r="G121" s="61"/>
      <c r="H121" s="61"/>
      <c r="I121" s="62"/>
      <c r="J121" s="57"/>
      <c r="K121" s="57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95"/>
      <c r="AL121" s="95"/>
      <c r="AM121" s="95"/>
      <c r="AN121" s="95"/>
      <c r="AO121" s="96"/>
    </row>
    <row r="122" spans="2:42" ht="23.5" thickBot="1">
      <c r="B122" s="56"/>
      <c r="C122" s="54"/>
      <c r="D122" s="61"/>
      <c r="E122" s="61"/>
      <c r="F122" s="61"/>
      <c r="G122" s="61"/>
      <c r="H122" s="61"/>
      <c r="I122" s="62"/>
      <c r="J122" s="57"/>
      <c r="K122" s="57"/>
      <c r="L122" s="54"/>
      <c r="M122" s="54"/>
      <c r="N122" s="54"/>
      <c r="O122" s="54"/>
      <c r="P122" s="54"/>
      <c r="Q122" s="54"/>
      <c r="R122" s="67"/>
      <c r="S122" s="67"/>
      <c r="T122" s="67"/>
      <c r="U122" s="271"/>
      <c r="V122" s="271"/>
      <c r="W122" s="271"/>
      <c r="X122" s="271"/>
      <c r="Y122" s="271"/>
      <c r="Z122" s="271"/>
      <c r="AA122" s="271"/>
      <c r="AB122" s="67"/>
      <c r="AC122" s="67"/>
      <c r="AD122" s="67"/>
      <c r="AE122" s="54"/>
      <c r="AF122" s="54"/>
      <c r="AG122" s="54"/>
      <c r="AH122" s="54"/>
      <c r="AI122" s="54"/>
      <c r="AJ122" s="54"/>
      <c r="AK122" s="95"/>
      <c r="AL122" s="95"/>
      <c r="AM122" s="95"/>
      <c r="AN122" s="95"/>
      <c r="AO122" s="96"/>
    </row>
    <row r="123" spans="2:42" ht="24" thickTop="1" thickBot="1">
      <c r="B123" s="56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99"/>
      <c r="S123" s="100"/>
      <c r="T123" s="101"/>
      <c r="U123" s="101"/>
      <c r="V123" s="101"/>
      <c r="W123" s="272" t="s">
        <v>16</v>
      </c>
      <c r="X123" s="272"/>
      <c r="Y123" s="272"/>
      <c r="Z123" s="272"/>
      <c r="AA123" s="272"/>
      <c r="AB123" s="272"/>
      <c r="AC123" s="272"/>
      <c r="AD123" s="101"/>
      <c r="AE123" s="101"/>
      <c r="AF123" s="101"/>
      <c r="AG123" s="101"/>
      <c r="AH123" s="101"/>
      <c r="AI123" s="102"/>
      <c r="AJ123" s="54"/>
      <c r="AK123" s="95"/>
      <c r="AL123" s="95"/>
      <c r="AM123" s="95"/>
      <c r="AN123" s="95"/>
      <c r="AO123" s="96"/>
    </row>
    <row r="124" spans="2:42" ht="24" thickTop="1" thickBot="1">
      <c r="B124" s="56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103"/>
      <c r="S124" s="104"/>
      <c r="T124" s="111">
        <f>V130</f>
        <v>3</v>
      </c>
      <c r="U124" s="106">
        <f>L103</f>
        <v>2</v>
      </c>
      <c r="V124" s="107">
        <f>T124+U124</f>
        <v>5</v>
      </c>
      <c r="W124" s="104"/>
      <c r="X124" s="104"/>
      <c r="Y124" s="108">
        <f>V124</f>
        <v>5</v>
      </c>
      <c r="Z124" s="24">
        <f>L105</f>
        <v>3</v>
      </c>
      <c r="AA124" s="109">
        <f>Y124+Z124</f>
        <v>8</v>
      </c>
      <c r="AB124" s="104"/>
      <c r="AC124" s="104"/>
      <c r="AD124" s="104"/>
      <c r="AE124" s="104"/>
      <c r="AF124" s="104"/>
      <c r="AG124" s="95"/>
      <c r="AH124" s="95"/>
      <c r="AI124" s="96"/>
      <c r="AJ124" s="54"/>
      <c r="AK124" s="273" t="s">
        <v>24</v>
      </c>
      <c r="AL124" s="273"/>
      <c r="AM124" s="273"/>
      <c r="AN124" s="273"/>
      <c r="AO124" s="273"/>
      <c r="AP124" s="6"/>
    </row>
    <row r="125" spans="2:42" ht="31" customHeight="1" thickTop="1">
      <c r="B125" s="56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103"/>
      <c r="S125" s="104"/>
      <c r="T125" s="10"/>
      <c r="U125" s="11" t="s">
        <v>3</v>
      </c>
      <c r="V125" s="92">
        <f>V126-V124</f>
        <v>0</v>
      </c>
      <c r="W125" s="104"/>
      <c r="X125" s="104"/>
      <c r="Y125" s="10"/>
      <c r="Z125" s="11" t="s">
        <v>5</v>
      </c>
      <c r="AA125" s="92">
        <f>AA126-AA124</f>
        <v>0</v>
      </c>
      <c r="AB125" s="104"/>
      <c r="AC125" s="104"/>
      <c r="AD125" s="104"/>
      <c r="AE125" s="104"/>
      <c r="AF125" s="104"/>
      <c r="AG125" s="95"/>
      <c r="AH125" s="95"/>
      <c r="AI125" s="96"/>
      <c r="AJ125" s="54"/>
      <c r="AK125" s="287" t="s">
        <v>26</v>
      </c>
      <c r="AL125" s="288"/>
      <c r="AM125" s="288"/>
      <c r="AN125" s="288"/>
      <c r="AO125" s="91">
        <f>AO109</f>
        <v>0</v>
      </c>
      <c r="AP125" s="7"/>
    </row>
    <row r="126" spans="2:42" ht="23.5" thickBot="1">
      <c r="B126" s="56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103"/>
      <c r="S126" s="110"/>
      <c r="T126" s="14">
        <f>V126-U124</f>
        <v>3</v>
      </c>
      <c r="U126" s="15">
        <v>2</v>
      </c>
      <c r="V126" s="98">
        <f>Y126</f>
        <v>5</v>
      </c>
      <c r="W126" s="104"/>
      <c r="X126" s="104"/>
      <c r="Y126" s="14">
        <f>AA126-Z124</f>
        <v>5</v>
      </c>
      <c r="Z126" s="15">
        <v>2</v>
      </c>
      <c r="AA126" s="98">
        <f>AD129</f>
        <v>8</v>
      </c>
      <c r="AB126" s="104"/>
      <c r="AC126" s="104"/>
      <c r="AD126" s="104"/>
      <c r="AE126" s="104"/>
      <c r="AF126" s="104"/>
      <c r="AG126" s="95"/>
      <c r="AH126" s="95"/>
      <c r="AI126" s="96"/>
      <c r="AJ126" s="54"/>
      <c r="AK126" s="289" t="s">
        <v>25</v>
      </c>
      <c r="AL126" s="290"/>
      <c r="AM126" s="290"/>
      <c r="AN126" s="290"/>
      <c r="AO126" s="92">
        <v>2</v>
      </c>
      <c r="AP126" s="7"/>
    </row>
    <row r="127" spans="2:42" ht="24" thickTop="1" thickBot="1">
      <c r="B127" s="56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103"/>
      <c r="S127" s="104"/>
      <c r="T127" s="95"/>
      <c r="U127" s="95"/>
      <c r="V127" s="95"/>
      <c r="W127" s="104"/>
      <c r="X127" s="104"/>
      <c r="Y127" s="104"/>
      <c r="Z127" s="104"/>
      <c r="AA127" s="104"/>
      <c r="AB127" s="104"/>
      <c r="AC127" s="104"/>
      <c r="AD127" s="111">
        <f>MAX(AA124,AA130)</f>
        <v>8</v>
      </c>
      <c r="AE127" s="106">
        <f>L107</f>
        <v>2</v>
      </c>
      <c r="AF127" s="112">
        <f>AD127+AE127</f>
        <v>10</v>
      </c>
      <c r="AG127" s="95"/>
      <c r="AH127" s="95"/>
      <c r="AI127" s="96"/>
      <c r="AJ127" s="54"/>
      <c r="AK127" s="291" t="s">
        <v>95</v>
      </c>
      <c r="AL127" s="292"/>
      <c r="AM127" s="292"/>
      <c r="AN127" s="292"/>
      <c r="AO127" s="98">
        <f>AO120</f>
        <v>4205.8</v>
      </c>
      <c r="AP127" s="7"/>
    </row>
    <row r="128" spans="2:42" ht="23.5" thickTop="1">
      <c r="B128" s="56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103"/>
      <c r="S128" s="104"/>
      <c r="T128" s="95"/>
      <c r="U128" s="95"/>
      <c r="V128" s="95"/>
      <c r="W128" s="104"/>
      <c r="X128" s="104"/>
      <c r="Y128" s="104"/>
      <c r="Z128" s="104"/>
      <c r="AA128" s="104"/>
      <c r="AB128" s="104"/>
      <c r="AC128" s="104"/>
      <c r="AD128" s="10"/>
      <c r="AE128" s="11" t="s">
        <v>44</v>
      </c>
      <c r="AF128" s="92">
        <f>AF129-AF127</f>
        <v>0</v>
      </c>
      <c r="AG128" s="95"/>
      <c r="AH128" s="95"/>
      <c r="AI128" s="96"/>
      <c r="AJ128" s="54"/>
      <c r="AK128" s="54"/>
      <c r="AL128" s="54"/>
      <c r="AM128" s="54"/>
      <c r="AN128" s="54"/>
      <c r="AO128" s="55"/>
    </row>
    <row r="129" spans="2:41" ht="23.5" thickBot="1">
      <c r="B129" s="56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103"/>
      <c r="S129" s="104"/>
      <c r="T129" s="95"/>
      <c r="U129" s="95"/>
      <c r="V129" s="95"/>
      <c r="W129" s="104"/>
      <c r="X129" s="104"/>
      <c r="Y129" s="104"/>
      <c r="Z129" s="104"/>
      <c r="AA129" s="104"/>
      <c r="AB129" s="104"/>
      <c r="AC129" s="104"/>
      <c r="AD129" s="113">
        <f>AF129-AE127</f>
        <v>8</v>
      </c>
      <c r="AE129" s="15">
        <v>2</v>
      </c>
      <c r="AF129" s="98">
        <f>AF127</f>
        <v>10</v>
      </c>
      <c r="AG129" s="95"/>
      <c r="AH129" s="95"/>
      <c r="AI129" s="96"/>
      <c r="AJ129" s="54"/>
      <c r="AK129" s="54"/>
      <c r="AL129" s="54"/>
      <c r="AM129" s="54"/>
      <c r="AN129" s="54"/>
      <c r="AO129" s="55"/>
    </row>
    <row r="130" spans="2:41" ht="23.5" thickTop="1">
      <c r="B130" s="56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103"/>
      <c r="S130" s="104"/>
      <c r="T130" s="105">
        <v>0</v>
      </c>
      <c r="U130" s="106">
        <f>L104</f>
        <v>3</v>
      </c>
      <c r="V130" s="107">
        <f>T130+U130</f>
        <v>3</v>
      </c>
      <c r="W130" s="104"/>
      <c r="X130" s="104"/>
      <c r="Y130" s="111">
        <f>V130</f>
        <v>3</v>
      </c>
      <c r="Z130" s="106">
        <f>L106</f>
        <v>5</v>
      </c>
      <c r="AA130" s="107">
        <f>Y130+Z130</f>
        <v>8</v>
      </c>
      <c r="AB130" s="104"/>
      <c r="AC130" s="104"/>
      <c r="AD130" s="104"/>
      <c r="AE130" s="104"/>
      <c r="AF130" s="104"/>
      <c r="AG130" s="95"/>
      <c r="AH130" s="95"/>
      <c r="AI130" s="96"/>
      <c r="AJ130" s="54"/>
      <c r="AK130" s="54"/>
      <c r="AL130" s="54"/>
      <c r="AM130" s="54"/>
      <c r="AN130" s="54"/>
      <c r="AO130" s="55"/>
    </row>
    <row r="131" spans="2:41" ht="23">
      <c r="B131" s="56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103"/>
      <c r="S131" s="104"/>
      <c r="T131" s="10"/>
      <c r="U131" s="11" t="s">
        <v>4</v>
      </c>
      <c r="V131" s="97">
        <f>V132-V130</f>
        <v>0</v>
      </c>
      <c r="W131" s="104"/>
      <c r="X131" s="104"/>
      <c r="Y131" s="10"/>
      <c r="Z131" s="11" t="s">
        <v>6</v>
      </c>
      <c r="AA131" s="92">
        <f>AA132-AA130</f>
        <v>0</v>
      </c>
      <c r="AB131" s="104"/>
      <c r="AC131" s="104"/>
      <c r="AD131" s="104"/>
      <c r="AE131" s="104"/>
      <c r="AF131" s="104"/>
      <c r="AG131" s="95"/>
      <c r="AH131" s="95"/>
      <c r="AI131" s="96"/>
      <c r="AJ131" s="54"/>
      <c r="AK131" s="54"/>
      <c r="AL131" s="54"/>
      <c r="AM131" s="54"/>
      <c r="AN131" s="54"/>
      <c r="AO131" s="55"/>
    </row>
    <row r="132" spans="2:41" ht="22" customHeight="1" thickBot="1">
      <c r="B132" s="69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69"/>
      <c r="S132" s="70"/>
      <c r="T132" s="14">
        <f>V132-U130</f>
        <v>0</v>
      </c>
      <c r="U132" s="15">
        <v>2</v>
      </c>
      <c r="V132" s="98">
        <f>MIN(Y132,V126)</f>
        <v>3</v>
      </c>
      <c r="W132" s="114"/>
      <c r="X132" s="114"/>
      <c r="Y132" s="14">
        <f>AA132-Z130</f>
        <v>3</v>
      </c>
      <c r="Z132" s="15">
        <v>2</v>
      </c>
      <c r="AA132" s="98">
        <f>AD129</f>
        <v>8</v>
      </c>
      <c r="AB132" s="71"/>
      <c r="AC132" s="71"/>
      <c r="AD132" s="71"/>
      <c r="AE132" s="71"/>
      <c r="AF132" s="71"/>
      <c r="AG132" s="70"/>
      <c r="AH132" s="70"/>
      <c r="AI132" s="72"/>
      <c r="AJ132" s="70"/>
      <c r="AK132" s="70"/>
      <c r="AL132" s="70"/>
      <c r="AM132" s="70"/>
      <c r="AN132" s="70"/>
      <c r="AO132" s="72"/>
    </row>
    <row r="133" spans="2:41" ht="22" customHeight="1" thickTop="1" thickBot="1"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104"/>
      <c r="U133" s="104"/>
      <c r="V133" s="104"/>
      <c r="W133" s="104"/>
      <c r="X133" s="104"/>
      <c r="Y133" s="104"/>
      <c r="Z133" s="104"/>
      <c r="AA133" s="104"/>
      <c r="AB133" s="166"/>
      <c r="AC133" s="166"/>
      <c r="AD133" s="166"/>
      <c r="AE133" s="166"/>
      <c r="AF133" s="166"/>
      <c r="AG133" s="54"/>
      <c r="AH133" s="54"/>
      <c r="AI133" s="54"/>
      <c r="AJ133" s="54"/>
      <c r="AK133" s="54"/>
      <c r="AL133" s="54"/>
      <c r="AM133" s="54"/>
      <c r="AN133" s="54"/>
      <c r="AO133" s="54"/>
    </row>
    <row r="134" spans="2:41" ht="51.5" customHeight="1" thickTop="1" thickBot="1">
      <c r="B134" s="308" t="s">
        <v>112</v>
      </c>
      <c r="C134" s="309"/>
      <c r="D134" s="309"/>
      <c r="E134" s="309"/>
      <c r="F134" s="309"/>
      <c r="G134" s="309"/>
      <c r="H134" s="309"/>
      <c r="I134" s="309"/>
      <c r="J134" s="309"/>
      <c r="K134" s="309"/>
      <c r="L134" s="309"/>
      <c r="M134" s="309"/>
      <c r="N134" s="309"/>
      <c r="O134" s="309"/>
      <c r="P134" s="309"/>
      <c r="Q134" s="309"/>
      <c r="R134" s="309"/>
      <c r="S134" s="309"/>
      <c r="T134" s="309"/>
      <c r="U134" s="309"/>
      <c r="V134" s="309"/>
      <c r="W134" s="309"/>
      <c r="X134" s="309"/>
      <c r="Y134" s="309"/>
      <c r="Z134" s="309"/>
      <c r="AA134" s="309"/>
      <c r="AB134" s="309"/>
      <c r="AC134" s="309"/>
      <c r="AD134" s="309"/>
      <c r="AE134" s="309"/>
      <c r="AF134" s="309"/>
      <c r="AG134" s="309"/>
      <c r="AH134" s="309"/>
      <c r="AI134" s="309"/>
      <c r="AJ134" s="309"/>
      <c r="AK134" s="309"/>
      <c r="AL134" s="309"/>
      <c r="AM134" s="309"/>
      <c r="AN134" s="309"/>
      <c r="AO134" s="310"/>
    </row>
    <row r="135" spans="2:41" ht="92" customHeight="1" thickTop="1" thickBot="1">
      <c r="B135" s="26" t="s">
        <v>1</v>
      </c>
      <c r="C135" s="27" t="s">
        <v>2</v>
      </c>
      <c r="D135" s="27" t="s">
        <v>11</v>
      </c>
      <c r="E135" s="28" t="s">
        <v>12</v>
      </c>
      <c r="F135" s="27" t="s">
        <v>69</v>
      </c>
      <c r="G135" s="27" t="s">
        <v>70</v>
      </c>
      <c r="H135" s="27" t="s">
        <v>71</v>
      </c>
      <c r="I135" s="27" t="s">
        <v>75</v>
      </c>
      <c r="J135" s="27" t="s">
        <v>13</v>
      </c>
      <c r="K135" s="27" t="s">
        <v>72</v>
      </c>
      <c r="L135" s="27" t="s">
        <v>14</v>
      </c>
      <c r="M135" s="122" t="s">
        <v>15</v>
      </c>
      <c r="N135" s="27" t="s">
        <v>46</v>
      </c>
      <c r="O135" s="27" t="s">
        <v>47</v>
      </c>
      <c r="P135" s="27" t="s">
        <v>73</v>
      </c>
      <c r="Q135" s="27" t="s">
        <v>74</v>
      </c>
      <c r="R135" s="126">
        <v>1</v>
      </c>
      <c r="S135" s="73">
        <v>2</v>
      </c>
      <c r="T135" s="73">
        <v>3</v>
      </c>
      <c r="U135" s="73">
        <v>4</v>
      </c>
      <c r="V135" s="73">
        <v>5</v>
      </c>
      <c r="W135" s="73">
        <v>6</v>
      </c>
      <c r="X135" s="73">
        <v>7</v>
      </c>
      <c r="Y135" s="73">
        <v>8</v>
      </c>
      <c r="Z135" s="73">
        <v>9</v>
      </c>
      <c r="AA135" s="73">
        <v>10</v>
      </c>
      <c r="AB135" s="73">
        <v>11</v>
      </c>
      <c r="AC135" s="73">
        <v>12</v>
      </c>
      <c r="AD135" s="73">
        <v>13</v>
      </c>
      <c r="AE135" s="73">
        <v>14</v>
      </c>
      <c r="AF135" s="73">
        <v>15</v>
      </c>
      <c r="AG135" s="73">
        <v>16</v>
      </c>
      <c r="AH135" s="73">
        <v>17</v>
      </c>
      <c r="AI135" s="73">
        <v>18</v>
      </c>
      <c r="AJ135" s="54"/>
      <c r="AK135" s="54"/>
      <c r="AL135" s="54"/>
      <c r="AM135" s="54"/>
      <c r="AN135" s="54"/>
      <c r="AO135" s="55"/>
    </row>
    <row r="136" spans="2:41" ht="26.5" customHeight="1" thickTop="1" thickBot="1">
      <c r="B136" s="21">
        <v>1</v>
      </c>
      <c r="C136" s="22" t="s">
        <v>3</v>
      </c>
      <c r="D136" s="22">
        <v>2</v>
      </c>
      <c r="E136" s="22">
        <v>2</v>
      </c>
      <c r="F136" s="22">
        <v>400</v>
      </c>
      <c r="G136" s="23" t="s">
        <v>96</v>
      </c>
      <c r="H136" s="23" t="s">
        <v>96</v>
      </c>
      <c r="I136" s="23" t="s">
        <v>96</v>
      </c>
      <c r="J136" s="23"/>
      <c r="K136" s="160" t="s">
        <v>96</v>
      </c>
      <c r="L136" s="23">
        <f>D136-J136</f>
        <v>2</v>
      </c>
      <c r="M136" s="123">
        <v>2</v>
      </c>
      <c r="N136" s="22">
        <v>8</v>
      </c>
      <c r="O136" s="161">
        <f>((D136-L136)*M136*N136)/(L136*M136)</f>
        <v>0</v>
      </c>
      <c r="P136" s="24">
        <v>50</v>
      </c>
      <c r="Q136" s="163">
        <f>O136*P136*$AO$143</f>
        <v>0</v>
      </c>
      <c r="R136" s="159"/>
      <c r="S136" s="76"/>
      <c r="T136" s="75">
        <v>2</v>
      </c>
      <c r="U136" s="75">
        <v>2</v>
      </c>
      <c r="V136" s="76"/>
      <c r="W136" s="22"/>
      <c r="X136" s="22"/>
      <c r="Y136" s="22"/>
      <c r="Z136" s="22"/>
      <c r="AA136" s="22"/>
      <c r="AB136" s="22"/>
      <c r="AC136" s="22"/>
      <c r="AD136" s="22"/>
      <c r="AE136" s="77"/>
      <c r="AF136" s="78"/>
      <c r="AG136" s="78"/>
      <c r="AH136" s="78"/>
      <c r="AI136" s="79"/>
      <c r="AJ136" s="54"/>
      <c r="AK136" s="54"/>
      <c r="AL136" s="54"/>
      <c r="AM136" s="54"/>
      <c r="AN136" s="54"/>
      <c r="AO136" s="55"/>
    </row>
    <row r="137" spans="2:41" ht="24" thickTop="1" thickBot="1">
      <c r="B137" s="10">
        <v>2</v>
      </c>
      <c r="C137" s="11" t="s">
        <v>4</v>
      </c>
      <c r="D137" s="11">
        <v>3</v>
      </c>
      <c r="E137" s="11">
        <v>2</v>
      </c>
      <c r="F137" s="11">
        <v>600</v>
      </c>
      <c r="G137" s="11">
        <v>800</v>
      </c>
      <c r="H137" s="12">
        <f>(G137-F137)/(D137-E137)</f>
        <v>200</v>
      </c>
      <c r="I137" s="12">
        <f>D137-E137</f>
        <v>1</v>
      </c>
      <c r="J137" s="17" t="s">
        <v>101</v>
      </c>
      <c r="K137" s="160">
        <f t="shared" ref="K137:K140" si="24">J137*H137</f>
        <v>200</v>
      </c>
      <c r="L137" s="23">
        <f t="shared" ref="L137:L140" si="25">D137-J137</f>
        <v>2</v>
      </c>
      <c r="M137" s="117">
        <v>3</v>
      </c>
      <c r="N137" s="11">
        <v>8</v>
      </c>
      <c r="O137" s="161">
        <f>((D137-L137)*M137*N137)/(L137*M137)</f>
        <v>4</v>
      </c>
      <c r="P137" s="12">
        <v>50</v>
      </c>
      <c r="Q137" s="163">
        <f t="shared" ref="Q137:Q139" si="26">O137*P137*$AO$143</f>
        <v>60</v>
      </c>
      <c r="R137" s="128">
        <v>3</v>
      </c>
      <c r="S137" s="80">
        <v>3</v>
      </c>
      <c r="T137" s="81"/>
      <c r="U137" s="81"/>
      <c r="V137" s="81"/>
      <c r="W137" s="81"/>
      <c r="X137" s="81"/>
      <c r="Y137" s="81"/>
      <c r="Z137" s="11"/>
      <c r="AA137" s="11"/>
      <c r="AB137" s="11"/>
      <c r="AC137" s="11"/>
      <c r="AD137" s="11"/>
      <c r="AE137" s="82"/>
      <c r="AF137" s="82"/>
      <c r="AG137" s="82"/>
      <c r="AH137" s="82"/>
      <c r="AI137" s="83"/>
      <c r="AJ137" s="54"/>
      <c r="AK137" s="273" t="s">
        <v>42</v>
      </c>
      <c r="AL137" s="273"/>
      <c r="AM137" s="273"/>
      <c r="AN137" s="273"/>
      <c r="AO137" s="273"/>
    </row>
    <row r="138" spans="2:41" ht="23.5" thickTop="1">
      <c r="B138" s="10">
        <v>3</v>
      </c>
      <c r="C138" s="11" t="s">
        <v>5</v>
      </c>
      <c r="D138" s="11">
        <v>4</v>
      </c>
      <c r="E138" s="11">
        <v>3</v>
      </c>
      <c r="F138" s="11">
        <v>600</v>
      </c>
      <c r="G138" s="11">
        <v>700</v>
      </c>
      <c r="H138" s="12">
        <f>(G138-F138)/(D138-E138)</f>
        <v>100</v>
      </c>
      <c r="I138" s="12">
        <f t="shared" ref="I138:I140" si="27">D138-E138</f>
        <v>1</v>
      </c>
      <c r="J138" s="17" t="s">
        <v>101</v>
      </c>
      <c r="K138" s="160">
        <f t="shared" si="24"/>
        <v>100</v>
      </c>
      <c r="L138" s="23">
        <f t="shared" si="25"/>
        <v>3</v>
      </c>
      <c r="M138" s="117">
        <v>2</v>
      </c>
      <c r="N138" s="11">
        <v>8</v>
      </c>
      <c r="O138" s="12">
        <v>2</v>
      </c>
      <c r="P138" s="12">
        <v>40</v>
      </c>
      <c r="Q138" s="163">
        <f t="shared" si="26"/>
        <v>24</v>
      </c>
      <c r="R138" s="10"/>
      <c r="S138" s="11"/>
      <c r="T138" s="81"/>
      <c r="U138" s="81"/>
      <c r="V138" s="80">
        <v>2</v>
      </c>
      <c r="W138" s="80">
        <v>2</v>
      </c>
      <c r="X138" s="80">
        <v>2</v>
      </c>
      <c r="Y138" s="81"/>
      <c r="Z138" s="81"/>
      <c r="AA138" s="11"/>
      <c r="AB138" s="11"/>
      <c r="AC138" s="11"/>
      <c r="AD138" s="11"/>
      <c r="AE138" s="84"/>
      <c r="AF138" s="82"/>
      <c r="AG138" s="82"/>
      <c r="AH138" s="82"/>
      <c r="AI138" s="85"/>
      <c r="AJ138" s="54"/>
      <c r="AK138" s="287" t="s">
        <v>93</v>
      </c>
      <c r="AL138" s="288"/>
      <c r="AM138" s="288"/>
      <c r="AN138" s="288"/>
      <c r="AO138" s="91">
        <v>100</v>
      </c>
    </row>
    <row r="139" spans="2:41" ht="23">
      <c r="B139" s="10">
        <v>4</v>
      </c>
      <c r="C139" s="13" t="s">
        <v>6</v>
      </c>
      <c r="D139" s="13">
        <v>6</v>
      </c>
      <c r="E139" s="13">
        <v>2</v>
      </c>
      <c r="F139" s="13">
        <v>700</v>
      </c>
      <c r="G139" s="13">
        <v>1000</v>
      </c>
      <c r="H139" s="12">
        <f t="shared" ref="H139:H140" si="28">(G139-F139)/(D139-E139)</f>
        <v>75</v>
      </c>
      <c r="I139" s="12">
        <f t="shared" si="27"/>
        <v>4</v>
      </c>
      <c r="J139" s="17" t="s">
        <v>101</v>
      </c>
      <c r="K139" s="160">
        <f t="shared" si="24"/>
        <v>75</v>
      </c>
      <c r="L139" s="23">
        <f t="shared" si="25"/>
        <v>5</v>
      </c>
      <c r="M139" s="124">
        <v>1</v>
      </c>
      <c r="N139" s="11">
        <v>8</v>
      </c>
      <c r="O139" s="167">
        <f t="shared" ref="O139:O140" si="29">((D139-L139)*M139*N139)/(L139*M139)</f>
        <v>1.6</v>
      </c>
      <c r="P139" s="12">
        <v>60</v>
      </c>
      <c r="Q139" s="163">
        <f t="shared" si="26"/>
        <v>28.799999999999997</v>
      </c>
      <c r="R139" s="10"/>
      <c r="S139" s="11"/>
      <c r="T139" s="80">
        <v>1</v>
      </c>
      <c r="U139" s="80">
        <v>1</v>
      </c>
      <c r="V139" s="80">
        <v>1</v>
      </c>
      <c r="W139" s="80">
        <v>1</v>
      </c>
      <c r="X139" s="80">
        <v>1</v>
      </c>
      <c r="Y139" s="81"/>
      <c r="Z139" s="81"/>
      <c r="AA139" s="11"/>
      <c r="AB139" s="11"/>
      <c r="AC139" s="11"/>
      <c r="AD139" s="11"/>
      <c r="AE139" s="84"/>
      <c r="AF139" s="82"/>
      <c r="AG139" s="82"/>
      <c r="AH139" s="82"/>
      <c r="AI139" s="85"/>
      <c r="AJ139" s="54"/>
      <c r="AK139" s="289" t="s">
        <v>94</v>
      </c>
      <c r="AL139" s="290"/>
      <c r="AM139" s="290"/>
      <c r="AN139" s="290"/>
      <c r="AO139" s="92">
        <v>400</v>
      </c>
    </row>
    <row r="140" spans="2:41" ht="23.5" thickBot="1">
      <c r="B140" s="14">
        <v>5</v>
      </c>
      <c r="C140" s="15" t="s">
        <v>44</v>
      </c>
      <c r="D140" s="15">
        <v>3</v>
      </c>
      <c r="E140" s="15">
        <v>2</v>
      </c>
      <c r="F140" s="15">
        <v>500</v>
      </c>
      <c r="G140" s="15">
        <v>600</v>
      </c>
      <c r="H140" s="16">
        <f t="shared" si="28"/>
        <v>100</v>
      </c>
      <c r="I140" s="16">
        <f t="shared" si="27"/>
        <v>1</v>
      </c>
      <c r="J140" s="19" t="s">
        <v>101</v>
      </c>
      <c r="K140" s="164">
        <f t="shared" si="24"/>
        <v>100</v>
      </c>
      <c r="L140" s="138">
        <f t="shared" si="25"/>
        <v>2</v>
      </c>
      <c r="M140" s="125">
        <v>3</v>
      </c>
      <c r="N140" s="15">
        <v>8</v>
      </c>
      <c r="O140" s="162">
        <f t="shared" si="29"/>
        <v>4</v>
      </c>
      <c r="P140" s="16">
        <v>65</v>
      </c>
      <c r="Q140" s="165">
        <f>O140*P140*$AO$147</f>
        <v>0</v>
      </c>
      <c r="R140" s="14"/>
      <c r="S140" s="15"/>
      <c r="T140" s="15"/>
      <c r="U140" s="15"/>
      <c r="V140" s="15"/>
      <c r="W140" s="15"/>
      <c r="X140" s="15"/>
      <c r="Y140" s="87">
        <v>3</v>
      </c>
      <c r="Z140" s="87">
        <v>3</v>
      </c>
      <c r="AA140" s="86"/>
      <c r="AB140" s="86"/>
      <c r="AC140" s="86"/>
      <c r="AD140" s="86"/>
      <c r="AE140" s="88"/>
      <c r="AF140" s="89"/>
      <c r="AG140" s="89"/>
      <c r="AH140" s="89"/>
      <c r="AI140" s="90"/>
      <c r="AJ140" s="54"/>
      <c r="AK140" s="289" t="s">
        <v>17</v>
      </c>
      <c r="AL140" s="290"/>
      <c r="AM140" s="290"/>
      <c r="AN140" s="290"/>
      <c r="AO140" s="92">
        <v>3</v>
      </c>
    </row>
    <row r="141" spans="2:41" ht="24" thickTop="1" thickBot="1">
      <c r="B141" s="56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289" t="s">
        <v>8</v>
      </c>
      <c r="AL141" s="290"/>
      <c r="AM141" s="290"/>
      <c r="AN141" s="290"/>
      <c r="AO141" s="93">
        <v>10</v>
      </c>
    </row>
    <row r="142" spans="2:41" ht="23.5" thickTop="1">
      <c r="B142" s="56"/>
      <c r="C142" s="57"/>
      <c r="D142" s="57"/>
      <c r="E142" s="57"/>
      <c r="F142" s="57"/>
      <c r="G142" s="57"/>
      <c r="H142" s="57"/>
      <c r="I142" s="58"/>
      <c r="J142" s="58"/>
      <c r="K142" s="58"/>
      <c r="L142" s="58"/>
      <c r="M142" s="58"/>
      <c r="N142" s="58"/>
      <c r="O142" s="58"/>
      <c r="P142" s="58"/>
      <c r="Q142" s="58"/>
      <c r="R142" s="82">
        <f>SUM(R136:R140)</f>
        <v>3</v>
      </c>
      <c r="S142" s="82">
        <f t="shared" ref="S142:Z142" si="30">SUM(S136:S140)</f>
        <v>3</v>
      </c>
      <c r="T142" s="82">
        <f t="shared" si="30"/>
        <v>3</v>
      </c>
      <c r="U142" s="82">
        <f t="shared" si="30"/>
        <v>3</v>
      </c>
      <c r="V142" s="82">
        <f t="shared" si="30"/>
        <v>3</v>
      </c>
      <c r="W142" s="82">
        <f t="shared" si="30"/>
        <v>3</v>
      </c>
      <c r="X142" s="82">
        <f t="shared" si="30"/>
        <v>3</v>
      </c>
      <c r="Y142" s="82">
        <f t="shared" si="30"/>
        <v>3</v>
      </c>
      <c r="Z142" s="82">
        <f t="shared" si="30"/>
        <v>3</v>
      </c>
      <c r="AA142" s="115"/>
      <c r="AB142" s="115"/>
      <c r="AC142" s="115"/>
      <c r="AD142" s="115"/>
      <c r="AE142" s="115"/>
      <c r="AF142" s="115"/>
      <c r="AG142" s="115"/>
      <c r="AH142" s="115"/>
      <c r="AI142" s="116"/>
      <c r="AJ142" s="54"/>
      <c r="AK142" s="289" t="s">
        <v>18</v>
      </c>
      <c r="AL142" s="290"/>
      <c r="AM142" s="290"/>
      <c r="AN142" s="290"/>
      <c r="AO142" s="92">
        <f>IF(AF160&gt;AO141,(AF160-AO141),0)</f>
        <v>0</v>
      </c>
    </row>
    <row r="143" spans="2:41" ht="23.5" thickBot="1">
      <c r="B143" s="56"/>
      <c r="C143" s="59"/>
      <c r="D143" s="59"/>
      <c r="E143" s="59"/>
      <c r="F143" s="60"/>
      <c r="G143" s="59"/>
      <c r="H143" s="54"/>
      <c r="I143" s="61"/>
      <c r="J143" s="61"/>
      <c r="K143" s="61"/>
      <c r="L143" s="61"/>
      <c r="M143" s="61"/>
      <c r="N143" s="61"/>
      <c r="O143" s="61"/>
      <c r="P143" s="61"/>
      <c r="Q143" s="62"/>
      <c r="R143" s="299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  <c r="AF143" s="300"/>
      <c r="AG143" s="300"/>
      <c r="AH143" s="300"/>
      <c r="AI143" s="301"/>
      <c r="AJ143" s="54"/>
      <c r="AK143" s="291" t="s">
        <v>48</v>
      </c>
      <c r="AL143" s="292"/>
      <c r="AM143" s="292"/>
      <c r="AN143" s="292"/>
      <c r="AO143" s="94">
        <v>0.3</v>
      </c>
    </row>
    <row r="144" spans="2:41" ht="23.5" thickTop="1">
      <c r="B144" s="56"/>
      <c r="C144" s="59"/>
      <c r="D144" s="59"/>
      <c r="E144" s="59"/>
      <c r="F144" s="63"/>
      <c r="G144" s="59"/>
      <c r="H144" s="54"/>
      <c r="I144" s="61"/>
      <c r="J144" s="61"/>
      <c r="K144" s="61"/>
      <c r="L144" s="61"/>
      <c r="M144" s="61"/>
      <c r="N144" s="61"/>
      <c r="O144" s="61"/>
      <c r="P144" s="61"/>
      <c r="Q144" s="62"/>
      <c r="R144" s="299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  <c r="AE144" s="300"/>
      <c r="AF144" s="300"/>
      <c r="AG144" s="300"/>
      <c r="AH144" s="300"/>
      <c r="AI144" s="301"/>
      <c r="AJ144" s="54"/>
      <c r="AK144" s="95"/>
      <c r="AL144" s="95"/>
      <c r="AM144" s="95"/>
      <c r="AN144" s="95"/>
      <c r="AO144" s="96"/>
    </row>
    <row r="145" spans="2:42" ht="23">
      <c r="B145" s="56"/>
      <c r="C145" s="59"/>
      <c r="D145" s="59"/>
      <c r="E145" s="59"/>
      <c r="F145" s="60"/>
      <c r="G145" s="54"/>
      <c r="H145" s="54"/>
      <c r="I145" s="61"/>
      <c r="J145" s="61"/>
      <c r="K145" s="61"/>
      <c r="L145" s="61"/>
      <c r="M145" s="61"/>
      <c r="N145" s="61"/>
      <c r="O145" s="61"/>
      <c r="P145" s="61"/>
      <c r="Q145" s="62"/>
      <c r="R145" s="299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  <c r="AE145" s="300"/>
      <c r="AF145" s="300"/>
      <c r="AG145" s="300"/>
      <c r="AH145" s="300"/>
      <c r="AI145" s="301"/>
      <c r="AJ145" s="54"/>
      <c r="AK145" s="95"/>
      <c r="AL145" s="95"/>
      <c r="AM145" s="95"/>
      <c r="AN145" s="95"/>
      <c r="AO145" s="96"/>
    </row>
    <row r="146" spans="2:42" ht="23.5" thickBot="1">
      <c r="B146" s="56"/>
      <c r="C146" s="59"/>
      <c r="D146" s="59"/>
      <c r="E146" s="59"/>
      <c r="F146" s="60"/>
      <c r="G146" s="54"/>
      <c r="H146" s="54"/>
      <c r="I146" s="61"/>
      <c r="J146" s="61"/>
      <c r="K146" s="61"/>
      <c r="L146" s="61"/>
      <c r="M146" s="61"/>
      <c r="N146" s="61"/>
      <c r="O146" s="61"/>
      <c r="P146" s="61"/>
      <c r="Q146" s="64"/>
      <c r="R146" s="299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0"/>
      <c r="AF146" s="300"/>
      <c r="AG146" s="300"/>
      <c r="AH146" s="300"/>
      <c r="AI146" s="301"/>
      <c r="AJ146" s="54"/>
      <c r="AK146" s="95"/>
      <c r="AL146" s="95"/>
      <c r="AM146" s="95"/>
      <c r="AN146" s="95"/>
      <c r="AO146" s="96"/>
    </row>
    <row r="147" spans="2:42" ht="23.5" thickTop="1" thickBot="1">
      <c r="B147" s="56"/>
      <c r="C147" s="59"/>
      <c r="D147" s="59"/>
      <c r="E147" s="59"/>
      <c r="F147" s="60"/>
      <c r="G147" s="54"/>
      <c r="H147" s="54"/>
      <c r="I147" s="61"/>
      <c r="J147" s="61"/>
      <c r="K147" s="61"/>
      <c r="L147" s="61"/>
      <c r="M147" s="61"/>
      <c r="N147" s="61"/>
      <c r="O147" s="61"/>
      <c r="P147" s="61"/>
      <c r="Q147" s="62"/>
      <c r="R147" s="299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0"/>
      <c r="AF147" s="300"/>
      <c r="AG147" s="300"/>
      <c r="AH147" s="300"/>
      <c r="AI147" s="301"/>
      <c r="AJ147" s="54"/>
      <c r="AK147" s="273" t="s">
        <v>43</v>
      </c>
      <c r="AL147" s="273"/>
      <c r="AM147" s="273"/>
      <c r="AN147" s="273"/>
      <c r="AO147" s="273"/>
    </row>
    <row r="148" spans="2:42" ht="23.5" thickTop="1">
      <c r="B148" s="56"/>
      <c r="C148" s="59"/>
      <c r="D148" s="59"/>
      <c r="E148" s="59"/>
      <c r="F148" s="60"/>
      <c r="G148" s="54"/>
      <c r="H148" s="54"/>
      <c r="I148" s="61"/>
      <c r="J148" s="61"/>
      <c r="K148" s="61"/>
      <c r="L148" s="61"/>
      <c r="M148" s="61"/>
      <c r="N148" s="61"/>
      <c r="O148" s="61"/>
      <c r="P148" s="61"/>
      <c r="Q148" s="64"/>
      <c r="R148" s="299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  <c r="AF148" s="300"/>
      <c r="AG148" s="300"/>
      <c r="AH148" s="300"/>
      <c r="AI148" s="301"/>
      <c r="AJ148" s="54"/>
      <c r="AK148" s="305" t="s">
        <v>19</v>
      </c>
      <c r="AL148" s="306"/>
      <c r="AM148" s="306"/>
      <c r="AN148" s="307"/>
      <c r="AO148" s="91">
        <f>SUM(F136:F140)</f>
        <v>2800</v>
      </c>
    </row>
    <row r="149" spans="2:42" ht="23">
      <c r="B149" s="56"/>
      <c r="C149" s="54"/>
      <c r="D149" s="65"/>
      <c r="E149" s="65"/>
      <c r="F149" s="65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299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  <c r="AE149" s="300"/>
      <c r="AF149" s="300"/>
      <c r="AG149" s="300"/>
      <c r="AH149" s="300"/>
      <c r="AI149" s="301"/>
      <c r="AJ149" s="54"/>
      <c r="AK149" s="293" t="s">
        <v>20</v>
      </c>
      <c r="AL149" s="294"/>
      <c r="AM149" s="294"/>
      <c r="AN149" s="295"/>
      <c r="AO149" s="97">
        <f>SUM(K136:K140)</f>
        <v>475</v>
      </c>
    </row>
    <row r="150" spans="2:42" ht="23">
      <c r="B150" s="56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 t="s">
        <v>109</v>
      </c>
      <c r="Q150" s="54"/>
      <c r="R150" s="299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0"/>
      <c r="AF150" s="300"/>
      <c r="AG150" s="300"/>
      <c r="AH150" s="300"/>
      <c r="AI150" s="301"/>
      <c r="AJ150" s="54"/>
      <c r="AK150" s="293" t="s">
        <v>21</v>
      </c>
      <c r="AL150" s="294"/>
      <c r="AM150" s="294"/>
      <c r="AN150" s="295"/>
      <c r="AO150" s="92">
        <f>AF160*AO138</f>
        <v>900</v>
      </c>
    </row>
    <row r="151" spans="2:42" ht="23">
      <c r="B151" s="56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299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  <c r="AH151" s="300"/>
      <c r="AI151" s="301"/>
      <c r="AJ151" s="54"/>
      <c r="AK151" s="293" t="s">
        <v>22</v>
      </c>
      <c r="AL151" s="294"/>
      <c r="AM151" s="294"/>
      <c r="AN151" s="295"/>
      <c r="AO151" s="93">
        <f>AO142*AO139</f>
        <v>0</v>
      </c>
    </row>
    <row r="152" spans="2:42" ht="23">
      <c r="B152" s="56"/>
      <c r="C152" s="54"/>
      <c r="D152" s="58"/>
      <c r="E152" s="58"/>
      <c r="F152" s="58"/>
      <c r="G152" s="58"/>
      <c r="H152" s="58"/>
      <c r="I152" s="58"/>
      <c r="J152" s="66"/>
      <c r="K152" s="66"/>
      <c r="L152" s="66"/>
      <c r="M152" s="66"/>
      <c r="N152" s="66"/>
      <c r="O152" s="66"/>
      <c r="P152" s="66"/>
      <c r="Q152" s="54"/>
      <c r="R152" s="299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  <c r="AH152" s="300"/>
      <c r="AI152" s="301"/>
      <c r="AJ152" s="54"/>
      <c r="AK152" s="293" t="s">
        <v>23</v>
      </c>
      <c r="AL152" s="294"/>
      <c r="AM152" s="294"/>
      <c r="AN152" s="295"/>
      <c r="AO152" s="92">
        <f>SUM(Q136:Q140)</f>
        <v>112.8</v>
      </c>
    </row>
    <row r="153" spans="2:42" ht="23.5" thickBot="1">
      <c r="B153" s="56"/>
      <c r="C153" s="54"/>
      <c r="D153" s="61"/>
      <c r="E153" s="61"/>
      <c r="F153" s="61"/>
      <c r="G153" s="61"/>
      <c r="H153" s="61"/>
      <c r="I153" s="62"/>
      <c r="J153" s="57"/>
      <c r="K153" s="57"/>
      <c r="L153" s="54"/>
      <c r="M153" s="54"/>
      <c r="N153" s="54"/>
      <c r="O153" s="54"/>
      <c r="P153" s="54"/>
      <c r="Q153" s="54"/>
      <c r="R153" s="302"/>
      <c r="S153" s="303"/>
      <c r="T153" s="303"/>
      <c r="U153" s="303"/>
      <c r="V153" s="303"/>
      <c r="W153" s="303"/>
      <c r="X153" s="303"/>
      <c r="Y153" s="303"/>
      <c r="Z153" s="303"/>
      <c r="AA153" s="303"/>
      <c r="AB153" s="303"/>
      <c r="AC153" s="303"/>
      <c r="AD153" s="303"/>
      <c r="AE153" s="303"/>
      <c r="AF153" s="303"/>
      <c r="AG153" s="303"/>
      <c r="AH153" s="303"/>
      <c r="AI153" s="304"/>
      <c r="AJ153" s="54"/>
      <c r="AK153" s="296" t="s">
        <v>0</v>
      </c>
      <c r="AL153" s="297"/>
      <c r="AM153" s="297"/>
      <c r="AN153" s="298"/>
      <c r="AO153" s="94">
        <f>SUM(AO148:AO152)</f>
        <v>4287.8</v>
      </c>
    </row>
    <row r="154" spans="2:42" ht="23.5" thickTop="1">
      <c r="B154" s="56"/>
      <c r="C154" s="54"/>
      <c r="D154" s="61"/>
      <c r="E154" s="61"/>
      <c r="F154" s="61"/>
      <c r="G154" s="61"/>
      <c r="H154" s="61"/>
      <c r="I154" s="62"/>
      <c r="J154" s="57"/>
      <c r="K154" s="57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95"/>
      <c r="AL154" s="95"/>
      <c r="AM154" s="95"/>
      <c r="AN154" s="95"/>
      <c r="AO154" s="96"/>
    </row>
    <row r="155" spans="2:42" ht="23.5" thickBot="1">
      <c r="B155" s="56"/>
      <c r="C155" s="54"/>
      <c r="D155" s="61"/>
      <c r="E155" s="61"/>
      <c r="F155" s="61"/>
      <c r="G155" s="61"/>
      <c r="H155" s="61"/>
      <c r="I155" s="62"/>
      <c r="J155" s="57"/>
      <c r="K155" s="57"/>
      <c r="L155" s="54"/>
      <c r="M155" s="54"/>
      <c r="N155" s="54"/>
      <c r="O155" s="54"/>
      <c r="P155" s="54"/>
      <c r="Q155" s="54"/>
      <c r="R155" s="67"/>
      <c r="S155" s="67"/>
      <c r="T155" s="67"/>
      <c r="U155" s="271"/>
      <c r="V155" s="271"/>
      <c r="W155" s="271"/>
      <c r="X155" s="271"/>
      <c r="Y155" s="271"/>
      <c r="Z155" s="271"/>
      <c r="AA155" s="271"/>
      <c r="AB155" s="67"/>
      <c r="AC155" s="67"/>
      <c r="AD155" s="67"/>
      <c r="AE155" s="54"/>
      <c r="AF155" s="54"/>
      <c r="AG155" s="54"/>
      <c r="AH155" s="54"/>
      <c r="AI155" s="54"/>
      <c r="AJ155" s="54"/>
      <c r="AK155" s="95"/>
      <c r="AL155" s="95"/>
      <c r="AM155" s="95"/>
      <c r="AN155" s="95"/>
      <c r="AO155" s="96"/>
    </row>
    <row r="156" spans="2:42" ht="24" thickTop="1" thickBot="1">
      <c r="B156" s="56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99"/>
      <c r="S156" s="100"/>
      <c r="T156" s="101"/>
      <c r="U156" s="101"/>
      <c r="V156" s="101"/>
      <c r="W156" s="272" t="s">
        <v>16</v>
      </c>
      <c r="X156" s="272"/>
      <c r="Y156" s="272"/>
      <c r="Z156" s="272"/>
      <c r="AA156" s="272"/>
      <c r="AB156" s="272"/>
      <c r="AC156" s="272"/>
      <c r="AD156" s="101"/>
      <c r="AE156" s="101"/>
      <c r="AF156" s="101"/>
      <c r="AG156" s="101"/>
      <c r="AH156" s="101"/>
      <c r="AI156" s="102"/>
      <c r="AJ156" s="54"/>
      <c r="AK156" s="95"/>
      <c r="AL156" s="95"/>
      <c r="AM156" s="95"/>
      <c r="AN156" s="95"/>
      <c r="AO156" s="96"/>
    </row>
    <row r="157" spans="2:42" ht="24" thickTop="1" thickBot="1">
      <c r="B157" s="56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103"/>
      <c r="S157" s="104"/>
      <c r="T157" s="111">
        <f>V163</f>
        <v>2</v>
      </c>
      <c r="U157" s="106">
        <f>L136</f>
        <v>2</v>
      </c>
      <c r="V157" s="107">
        <f>T157+U157</f>
        <v>4</v>
      </c>
      <c r="W157" s="104"/>
      <c r="X157" s="104"/>
      <c r="Y157" s="108">
        <f>V157</f>
        <v>4</v>
      </c>
      <c r="Z157" s="24">
        <f>L138</f>
        <v>3</v>
      </c>
      <c r="AA157" s="109">
        <f>Y157+Z157</f>
        <v>7</v>
      </c>
      <c r="AB157" s="104"/>
      <c r="AC157" s="104"/>
      <c r="AD157" s="104"/>
      <c r="AE157" s="104"/>
      <c r="AF157" s="104"/>
      <c r="AG157" s="95"/>
      <c r="AH157" s="95"/>
      <c r="AI157" s="96"/>
      <c r="AJ157" s="54"/>
      <c r="AK157" s="273" t="s">
        <v>24</v>
      </c>
      <c r="AL157" s="273"/>
      <c r="AM157" s="273"/>
      <c r="AN157" s="273"/>
      <c r="AO157" s="273"/>
      <c r="AP157" s="6"/>
    </row>
    <row r="158" spans="2:42" ht="31" customHeight="1" thickTop="1">
      <c r="B158" s="56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103"/>
      <c r="S158" s="104"/>
      <c r="T158" s="10"/>
      <c r="U158" s="11" t="s">
        <v>3</v>
      </c>
      <c r="V158" s="92">
        <f>V159-V157</f>
        <v>0</v>
      </c>
      <c r="W158" s="104"/>
      <c r="X158" s="104"/>
      <c r="Y158" s="10"/>
      <c r="Z158" s="11" t="s">
        <v>5</v>
      </c>
      <c r="AA158" s="92">
        <f>AA159-AA157</f>
        <v>0</v>
      </c>
      <c r="AB158" s="104"/>
      <c r="AC158" s="104"/>
      <c r="AD158" s="104"/>
      <c r="AE158" s="104"/>
      <c r="AF158" s="104"/>
      <c r="AG158" s="95"/>
      <c r="AH158" s="95"/>
      <c r="AI158" s="96"/>
      <c r="AJ158" s="54"/>
      <c r="AK158" s="287" t="s">
        <v>26</v>
      </c>
      <c r="AL158" s="288"/>
      <c r="AM158" s="288"/>
      <c r="AN158" s="288"/>
      <c r="AO158" s="91">
        <f>AO142</f>
        <v>0</v>
      </c>
      <c r="AP158" s="7"/>
    </row>
    <row r="159" spans="2:42" ht="23.5" thickBot="1">
      <c r="B159" s="56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103"/>
      <c r="S159" s="110"/>
      <c r="T159" s="14">
        <f>V159-U157</f>
        <v>2</v>
      </c>
      <c r="U159" s="15">
        <v>2</v>
      </c>
      <c r="V159" s="98">
        <f>Y159</f>
        <v>4</v>
      </c>
      <c r="W159" s="104"/>
      <c r="X159" s="104"/>
      <c r="Y159" s="14">
        <f>AA159-Z157</f>
        <v>4</v>
      </c>
      <c r="Z159" s="15">
        <v>2</v>
      </c>
      <c r="AA159" s="98">
        <f>AD162</f>
        <v>7</v>
      </c>
      <c r="AB159" s="104"/>
      <c r="AC159" s="104"/>
      <c r="AD159" s="104"/>
      <c r="AE159" s="104"/>
      <c r="AF159" s="104"/>
      <c r="AG159" s="95"/>
      <c r="AH159" s="95"/>
      <c r="AI159" s="96"/>
      <c r="AJ159" s="54"/>
      <c r="AK159" s="289" t="s">
        <v>25</v>
      </c>
      <c r="AL159" s="290"/>
      <c r="AM159" s="290"/>
      <c r="AN159" s="290"/>
      <c r="AO159" s="92">
        <v>2</v>
      </c>
      <c r="AP159" s="7"/>
    </row>
    <row r="160" spans="2:42" ht="24" thickTop="1" thickBot="1">
      <c r="B160" s="56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103"/>
      <c r="S160" s="104"/>
      <c r="T160" s="95"/>
      <c r="U160" s="95"/>
      <c r="V160" s="95"/>
      <c r="W160" s="104"/>
      <c r="X160" s="104"/>
      <c r="Y160" s="104"/>
      <c r="Z160" s="104"/>
      <c r="AA160" s="104"/>
      <c r="AB160" s="104"/>
      <c r="AC160" s="104"/>
      <c r="AD160" s="111">
        <f>MAX(AA157,AA163)</f>
        <v>7</v>
      </c>
      <c r="AE160" s="106">
        <f>L140</f>
        <v>2</v>
      </c>
      <c r="AF160" s="112">
        <f>AD160+AE160</f>
        <v>9</v>
      </c>
      <c r="AG160" s="95"/>
      <c r="AH160" s="95"/>
      <c r="AI160" s="96"/>
      <c r="AJ160" s="54"/>
      <c r="AK160" s="291" t="s">
        <v>95</v>
      </c>
      <c r="AL160" s="292"/>
      <c r="AM160" s="292"/>
      <c r="AN160" s="292"/>
      <c r="AO160" s="98">
        <f>AO153</f>
        <v>4287.8</v>
      </c>
      <c r="AP160" s="7"/>
    </row>
    <row r="161" spans="2:41" ht="23.5" thickTop="1">
      <c r="B161" s="56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103"/>
      <c r="S161" s="104"/>
      <c r="T161" s="95"/>
      <c r="U161" s="95"/>
      <c r="V161" s="95"/>
      <c r="W161" s="104"/>
      <c r="X161" s="104"/>
      <c r="Y161" s="104"/>
      <c r="Z161" s="104"/>
      <c r="AA161" s="104"/>
      <c r="AB161" s="104"/>
      <c r="AC161" s="104"/>
      <c r="AD161" s="10"/>
      <c r="AE161" s="11" t="s">
        <v>44</v>
      </c>
      <c r="AF161" s="92">
        <f>AF162-AF160</f>
        <v>0</v>
      </c>
      <c r="AG161" s="95"/>
      <c r="AH161" s="95"/>
      <c r="AI161" s="96"/>
      <c r="AJ161" s="54"/>
      <c r="AK161" s="54"/>
      <c r="AL161" s="54"/>
      <c r="AM161" s="54"/>
      <c r="AN161" s="54"/>
      <c r="AO161" s="55"/>
    </row>
    <row r="162" spans="2:41" ht="23.5" thickBot="1">
      <c r="B162" s="56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103"/>
      <c r="S162" s="104"/>
      <c r="T162" s="95"/>
      <c r="U162" s="95"/>
      <c r="V162" s="95"/>
      <c r="W162" s="104"/>
      <c r="X162" s="104"/>
      <c r="Y162" s="104"/>
      <c r="Z162" s="104"/>
      <c r="AA162" s="104"/>
      <c r="AB162" s="104"/>
      <c r="AC162" s="104"/>
      <c r="AD162" s="113">
        <f>AF162-AE160</f>
        <v>7</v>
      </c>
      <c r="AE162" s="15">
        <v>2</v>
      </c>
      <c r="AF162" s="98">
        <f>AF160</f>
        <v>9</v>
      </c>
      <c r="AG162" s="95"/>
      <c r="AH162" s="95"/>
      <c r="AI162" s="96"/>
      <c r="AJ162" s="54"/>
      <c r="AK162" s="54"/>
      <c r="AL162" s="54"/>
      <c r="AM162" s="54"/>
      <c r="AN162" s="54"/>
      <c r="AO162" s="55"/>
    </row>
    <row r="163" spans="2:41" ht="23.5" thickTop="1">
      <c r="B163" s="56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103"/>
      <c r="S163" s="104"/>
      <c r="T163" s="105">
        <v>0</v>
      </c>
      <c r="U163" s="106">
        <f>L137</f>
        <v>2</v>
      </c>
      <c r="V163" s="107">
        <f>T163+U163</f>
        <v>2</v>
      </c>
      <c r="W163" s="104"/>
      <c r="X163" s="104"/>
      <c r="Y163" s="111">
        <f>V163</f>
        <v>2</v>
      </c>
      <c r="Z163" s="106">
        <f>L139</f>
        <v>5</v>
      </c>
      <c r="AA163" s="107">
        <f>Y163+Z163</f>
        <v>7</v>
      </c>
      <c r="AB163" s="104"/>
      <c r="AC163" s="104"/>
      <c r="AD163" s="104"/>
      <c r="AE163" s="104"/>
      <c r="AF163" s="104"/>
      <c r="AG163" s="95"/>
      <c r="AH163" s="95"/>
      <c r="AI163" s="96"/>
      <c r="AJ163" s="54"/>
      <c r="AK163" s="54"/>
      <c r="AL163" s="54"/>
      <c r="AM163" s="54"/>
      <c r="AN163" s="54"/>
      <c r="AO163" s="55"/>
    </row>
    <row r="164" spans="2:41" ht="23">
      <c r="B164" s="56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103"/>
      <c r="S164" s="104"/>
      <c r="T164" s="10"/>
      <c r="U164" s="11" t="s">
        <v>4</v>
      </c>
      <c r="V164" s="97">
        <f>V165-V163</f>
        <v>0</v>
      </c>
      <c r="W164" s="104"/>
      <c r="X164" s="104"/>
      <c r="Y164" s="10"/>
      <c r="Z164" s="11" t="s">
        <v>6</v>
      </c>
      <c r="AA164" s="92">
        <f>AA165-AA163</f>
        <v>0</v>
      </c>
      <c r="AB164" s="104"/>
      <c r="AC164" s="104"/>
      <c r="AD164" s="104"/>
      <c r="AE164" s="104"/>
      <c r="AF164" s="104"/>
      <c r="AG164" s="95"/>
      <c r="AH164" s="95"/>
      <c r="AI164" s="96"/>
      <c r="AJ164" s="54"/>
      <c r="AK164" s="54"/>
      <c r="AL164" s="54"/>
      <c r="AM164" s="54"/>
      <c r="AN164" s="54"/>
      <c r="AO164" s="55"/>
    </row>
    <row r="165" spans="2:41" ht="22" customHeight="1" thickBot="1">
      <c r="B165" s="69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69"/>
      <c r="S165" s="70"/>
      <c r="T165" s="14">
        <f>V165-U163</f>
        <v>0</v>
      </c>
      <c r="U165" s="15">
        <v>2</v>
      </c>
      <c r="V165" s="98">
        <f>MIN(Y165,V159)</f>
        <v>2</v>
      </c>
      <c r="W165" s="114"/>
      <c r="X165" s="114"/>
      <c r="Y165" s="14">
        <f>AA165-Z163</f>
        <v>2</v>
      </c>
      <c r="Z165" s="15">
        <v>2</v>
      </c>
      <c r="AA165" s="98">
        <f>AD162</f>
        <v>7</v>
      </c>
      <c r="AB165" s="71"/>
      <c r="AC165" s="71"/>
      <c r="AD165" s="71"/>
      <c r="AE165" s="71"/>
      <c r="AF165" s="71"/>
      <c r="AG165" s="70"/>
      <c r="AH165" s="70"/>
      <c r="AI165" s="72"/>
      <c r="AJ165" s="70"/>
      <c r="AK165" s="70"/>
      <c r="AL165" s="70"/>
      <c r="AM165" s="70"/>
      <c r="AN165" s="70"/>
      <c r="AO165" s="72"/>
    </row>
    <row r="166" spans="2:41" ht="22" customHeight="1" thickTop="1"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104"/>
      <c r="U166" s="104"/>
      <c r="V166" s="104"/>
      <c r="W166" s="104"/>
      <c r="X166" s="104"/>
      <c r="Y166" s="104"/>
      <c r="Z166" s="104"/>
      <c r="AA166" s="104"/>
      <c r="AB166" s="166"/>
      <c r="AC166" s="166"/>
      <c r="AD166" s="166"/>
      <c r="AE166" s="166"/>
      <c r="AF166" s="166"/>
      <c r="AG166" s="54"/>
      <c r="AH166" s="54"/>
      <c r="AI166" s="54"/>
      <c r="AJ166" s="54"/>
      <c r="AK166" s="54"/>
      <c r="AL166" s="54"/>
      <c r="AM166" s="54"/>
      <c r="AN166" s="54"/>
      <c r="AO166" s="54"/>
    </row>
    <row r="167" spans="2:41" ht="15" thickBot="1"/>
    <row r="168" spans="2:41" ht="44.5" customHeight="1" thickTop="1">
      <c r="D168" s="274" t="s">
        <v>1</v>
      </c>
      <c r="E168" s="276" t="s">
        <v>9</v>
      </c>
      <c r="F168" s="278" t="s">
        <v>107</v>
      </c>
      <c r="G168" s="349" t="s">
        <v>28</v>
      </c>
      <c r="H168" s="350"/>
      <c r="I168" s="350"/>
      <c r="J168" s="350"/>
      <c r="K168" s="350"/>
      <c r="L168" s="350"/>
      <c r="M168" s="351"/>
      <c r="N168" s="349" t="s">
        <v>27</v>
      </c>
      <c r="O168" s="350"/>
      <c r="P168" s="350"/>
      <c r="Q168" s="350"/>
      <c r="R168" s="350"/>
      <c r="S168" s="350"/>
      <c r="T168" s="350"/>
      <c r="U168" s="350"/>
      <c r="V168" s="352"/>
    </row>
    <row r="169" spans="2:41" ht="38.5" customHeight="1" thickBot="1">
      <c r="D169" s="275"/>
      <c r="E169" s="277"/>
      <c r="F169" s="279"/>
      <c r="G169" s="280" t="s">
        <v>29</v>
      </c>
      <c r="H169" s="280"/>
      <c r="I169" s="280"/>
      <c r="J169" s="280"/>
      <c r="K169" s="139" t="s">
        <v>7</v>
      </c>
      <c r="L169" s="280" t="s">
        <v>113</v>
      </c>
      <c r="M169" s="280"/>
      <c r="N169" s="353"/>
      <c r="O169" s="354"/>
      <c r="P169" s="354"/>
      <c r="Q169" s="354"/>
      <c r="R169" s="354"/>
      <c r="S169" s="354"/>
      <c r="T169" s="354"/>
      <c r="U169" s="354"/>
      <c r="V169" s="355"/>
    </row>
    <row r="170" spans="2:41" ht="32.5" customHeight="1" thickTop="1">
      <c r="D170" s="140">
        <v>1</v>
      </c>
      <c r="E170" s="156">
        <f>AF61</f>
        <v>12</v>
      </c>
      <c r="F170" s="152">
        <f>AO54</f>
        <v>4800</v>
      </c>
      <c r="G170" s="284" t="s">
        <v>31</v>
      </c>
      <c r="H170" s="284"/>
      <c r="I170" s="284"/>
      <c r="J170" s="284"/>
      <c r="K170" s="143" t="s">
        <v>30</v>
      </c>
      <c r="L170" s="326" t="s">
        <v>30</v>
      </c>
      <c r="M170" s="346"/>
      <c r="N170" s="284" t="s">
        <v>116</v>
      </c>
      <c r="O170" s="284"/>
      <c r="P170" s="284"/>
      <c r="Q170" s="284"/>
      <c r="R170" s="284"/>
      <c r="S170" s="284"/>
      <c r="T170" s="284"/>
      <c r="U170" s="284"/>
      <c r="V170" s="356"/>
    </row>
    <row r="171" spans="2:41" ht="32.5" customHeight="1">
      <c r="D171" s="173">
        <v>2</v>
      </c>
      <c r="E171" s="174">
        <f>AF94</f>
        <v>11</v>
      </c>
      <c r="F171" s="154">
        <f>AO87</f>
        <v>4527.8</v>
      </c>
      <c r="G171" s="286" t="s">
        <v>45</v>
      </c>
      <c r="H171" s="286"/>
      <c r="I171" s="286"/>
      <c r="J171" s="286"/>
      <c r="K171" s="151" t="s">
        <v>30</v>
      </c>
      <c r="L171" s="332" t="s">
        <v>30</v>
      </c>
      <c r="M171" s="347"/>
      <c r="N171" s="357" t="s">
        <v>114</v>
      </c>
      <c r="O171" s="357"/>
      <c r="P171" s="357"/>
      <c r="Q171" s="357"/>
      <c r="R171" s="357"/>
      <c r="S171" s="357"/>
      <c r="T171" s="357"/>
      <c r="U171" s="357"/>
      <c r="V171" s="358"/>
    </row>
    <row r="172" spans="2:41" ht="32.5" customHeight="1">
      <c r="D172" s="171">
        <v>3</v>
      </c>
      <c r="E172" s="157">
        <f>AF127</f>
        <v>10</v>
      </c>
      <c r="F172" s="172">
        <f>AO120</f>
        <v>4205.8</v>
      </c>
      <c r="G172" s="285" t="s">
        <v>30</v>
      </c>
      <c r="H172" s="285"/>
      <c r="I172" s="285"/>
      <c r="J172" s="285"/>
      <c r="K172" s="118" t="s">
        <v>30</v>
      </c>
      <c r="L172" s="329" t="s">
        <v>103</v>
      </c>
      <c r="M172" s="348"/>
      <c r="N172" s="357"/>
      <c r="O172" s="357"/>
      <c r="P172" s="357"/>
      <c r="Q172" s="357"/>
      <c r="R172" s="357"/>
      <c r="S172" s="357"/>
      <c r="T172" s="357"/>
      <c r="U172" s="357"/>
      <c r="V172" s="358"/>
    </row>
    <row r="173" spans="2:41" ht="32.5" customHeight="1" thickBot="1">
      <c r="D173" s="144">
        <v>4</v>
      </c>
      <c r="E173" s="145">
        <f>AF160</f>
        <v>9</v>
      </c>
      <c r="F173" s="155">
        <f>AO153</f>
        <v>4287.8</v>
      </c>
      <c r="G173" s="344" t="s">
        <v>30</v>
      </c>
      <c r="H173" s="344"/>
      <c r="I173" s="344"/>
      <c r="J173" s="344"/>
      <c r="K173" s="147" t="s">
        <v>30</v>
      </c>
      <c r="L173" s="281" t="s">
        <v>103</v>
      </c>
      <c r="M173" s="283"/>
      <c r="N173" s="344" t="s">
        <v>115</v>
      </c>
      <c r="O173" s="344"/>
      <c r="P173" s="344"/>
      <c r="Q173" s="344"/>
      <c r="R173" s="344"/>
      <c r="S173" s="344"/>
      <c r="T173" s="344"/>
      <c r="U173" s="344"/>
      <c r="V173" s="345"/>
    </row>
    <row r="174" spans="2:41" ht="24.5" customHeight="1" thickTop="1">
      <c r="D174" s="314"/>
      <c r="E174" s="315"/>
      <c r="F174" s="315"/>
      <c r="G174" s="315"/>
      <c r="H174" s="315"/>
      <c r="I174" s="315"/>
      <c r="J174" s="315"/>
      <c r="K174" s="315"/>
      <c r="L174" s="315"/>
      <c r="M174" s="315"/>
      <c r="N174" s="315"/>
      <c r="O174" s="315"/>
      <c r="P174" s="315"/>
      <c r="Q174" s="315"/>
      <c r="R174" s="315"/>
      <c r="S174" s="315"/>
      <c r="T174" s="315"/>
      <c r="U174" s="315"/>
      <c r="V174" s="316"/>
    </row>
    <row r="175" spans="2:41" ht="24.5" customHeight="1">
      <c r="D175" s="317"/>
      <c r="E175" s="318"/>
      <c r="F175" s="318"/>
      <c r="G175" s="318"/>
      <c r="H175" s="318"/>
      <c r="I175" s="318"/>
      <c r="J175" s="318"/>
      <c r="K175" s="318"/>
      <c r="L175" s="318"/>
      <c r="M175" s="318"/>
      <c r="N175" s="318"/>
      <c r="O175" s="318"/>
      <c r="P175" s="318"/>
      <c r="Q175" s="318"/>
      <c r="R175" s="318"/>
      <c r="S175" s="318"/>
      <c r="T175" s="318"/>
      <c r="U175" s="318"/>
      <c r="V175" s="319"/>
    </row>
    <row r="176" spans="2:41" ht="24.5" customHeight="1">
      <c r="D176" s="317"/>
      <c r="E176" s="318"/>
      <c r="F176" s="318"/>
      <c r="G176" s="318"/>
      <c r="H176" s="318"/>
      <c r="I176" s="318"/>
      <c r="J176" s="318"/>
      <c r="K176" s="318"/>
      <c r="L176" s="318"/>
      <c r="M176" s="318"/>
      <c r="N176" s="318"/>
      <c r="O176" s="318"/>
      <c r="P176" s="318"/>
      <c r="Q176" s="318"/>
      <c r="R176" s="318"/>
      <c r="S176" s="318"/>
      <c r="T176" s="318"/>
      <c r="U176" s="318"/>
      <c r="V176" s="319"/>
    </row>
    <row r="177" spans="4:22" ht="24.5" customHeight="1">
      <c r="D177" s="317"/>
      <c r="E177" s="318"/>
      <c r="F177" s="318"/>
      <c r="G177" s="318"/>
      <c r="H177" s="318"/>
      <c r="I177" s="318"/>
      <c r="J177" s="318"/>
      <c r="K177" s="318"/>
      <c r="L177" s="318"/>
      <c r="M177" s="318"/>
      <c r="N177" s="318"/>
      <c r="O177" s="318"/>
      <c r="P177" s="318"/>
      <c r="Q177" s="318"/>
      <c r="R177" s="318"/>
      <c r="S177" s="318"/>
      <c r="T177" s="318"/>
      <c r="U177" s="318"/>
      <c r="V177" s="319"/>
    </row>
    <row r="178" spans="4:22" ht="24.5" customHeight="1">
      <c r="D178" s="317"/>
      <c r="E178" s="318"/>
      <c r="F178" s="318"/>
      <c r="G178" s="318"/>
      <c r="H178" s="318"/>
      <c r="I178" s="318"/>
      <c r="J178" s="318"/>
      <c r="K178" s="318"/>
      <c r="L178" s="318"/>
      <c r="M178" s="318"/>
      <c r="N178" s="318"/>
      <c r="O178" s="318"/>
      <c r="P178" s="318"/>
      <c r="Q178" s="318"/>
      <c r="R178" s="318"/>
      <c r="S178" s="318"/>
      <c r="T178" s="318"/>
      <c r="U178" s="318"/>
      <c r="V178" s="319"/>
    </row>
    <row r="179" spans="4:22" ht="24.5" customHeight="1">
      <c r="D179" s="317"/>
      <c r="E179" s="318"/>
      <c r="F179" s="318"/>
      <c r="G179" s="318"/>
      <c r="H179" s="318"/>
      <c r="I179" s="318"/>
      <c r="J179" s="318"/>
      <c r="K179" s="318"/>
      <c r="L179" s="318"/>
      <c r="M179" s="318"/>
      <c r="N179" s="318"/>
      <c r="O179" s="318"/>
      <c r="P179" s="318"/>
      <c r="Q179" s="318"/>
      <c r="R179" s="318"/>
      <c r="S179" s="318"/>
      <c r="T179" s="318"/>
      <c r="U179" s="318"/>
      <c r="V179" s="319"/>
    </row>
    <row r="180" spans="4:22" ht="24.5" customHeight="1">
      <c r="D180" s="317"/>
      <c r="E180" s="318"/>
      <c r="F180" s="318"/>
      <c r="G180" s="318"/>
      <c r="H180" s="318"/>
      <c r="I180" s="318"/>
      <c r="J180" s="318"/>
      <c r="K180" s="318"/>
      <c r="L180" s="318"/>
      <c r="M180" s="318"/>
      <c r="N180" s="318"/>
      <c r="O180" s="318"/>
      <c r="P180" s="318"/>
      <c r="Q180" s="318"/>
      <c r="R180" s="318"/>
      <c r="S180" s="318"/>
      <c r="T180" s="318"/>
      <c r="U180" s="318"/>
      <c r="V180" s="319"/>
    </row>
    <row r="181" spans="4:22" ht="24.5" customHeight="1">
      <c r="D181" s="317"/>
      <c r="E181" s="318"/>
      <c r="F181" s="318"/>
      <c r="G181" s="318"/>
      <c r="H181" s="318"/>
      <c r="I181" s="318"/>
      <c r="J181" s="318"/>
      <c r="K181" s="318"/>
      <c r="L181" s="318"/>
      <c r="M181" s="318"/>
      <c r="N181" s="318"/>
      <c r="O181" s="318"/>
      <c r="P181" s="318"/>
      <c r="Q181" s="318"/>
      <c r="R181" s="318"/>
      <c r="S181" s="318"/>
      <c r="T181" s="318"/>
      <c r="U181" s="318"/>
      <c r="V181" s="319"/>
    </row>
    <row r="182" spans="4:22" ht="24.5" customHeight="1">
      <c r="D182" s="317"/>
      <c r="E182" s="318"/>
      <c r="F182" s="318"/>
      <c r="G182" s="318"/>
      <c r="H182" s="318"/>
      <c r="I182" s="318"/>
      <c r="J182" s="318"/>
      <c r="K182" s="318"/>
      <c r="L182" s="318"/>
      <c r="M182" s="318"/>
      <c r="N182" s="318"/>
      <c r="O182" s="318"/>
      <c r="P182" s="318"/>
      <c r="Q182" s="318"/>
      <c r="R182" s="318"/>
      <c r="S182" s="318"/>
      <c r="T182" s="318"/>
      <c r="U182" s="318"/>
      <c r="V182" s="319"/>
    </row>
    <row r="183" spans="4:22" ht="24.5" customHeight="1">
      <c r="D183" s="317"/>
      <c r="E183" s="318"/>
      <c r="F183" s="318"/>
      <c r="G183" s="318"/>
      <c r="H183" s="318"/>
      <c r="I183" s="318"/>
      <c r="J183" s="318"/>
      <c r="K183" s="318"/>
      <c r="L183" s="318"/>
      <c r="M183" s="318"/>
      <c r="N183" s="318"/>
      <c r="O183" s="318"/>
      <c r="P183" s="318"/>
      <c r="Q183" s="318"/>
      <c r="R183" s="318"/>
      <c r="S183" s="318"/>
      <c r="T183" s="318"/>
      <c r="U183" s="318"/>
      <c r="V183" s="319"/>
    </row>
    <row r="184" spans="4:22" ht="24.5" customHeight="1">
      <c r="D184" s="317"/>
      <c r="E184" s="318"/>
      <c r="F184" s="318"/>
      <c r="G184" s="318"/>
      <c r="H184" s="318"/>
      <c r="I184" s="318"/>
      <c r="J184" s="318"/>
      <c r="K184" s="318"/>
      <c r="L184" s="318"/>
      <c r="M184" s="318"/>
      <c r="N184" s="318"/>
      <c r="O184" s="318"/>
      <c r="P184" s="318"/>
      <c r="Q184" s="318"/>
      <c r="R184" s="318"/>
      <c r="S184" s="318"/>
      <c r="T184" s="318"/>
      <c r="U184" s="318"/>
      <c r="V184" s="319"/>
    </row>
    <row r="185" spans="4:22" ht="24.5" customHeight="1">
      <c r="D185" s="317"/>
      <c r="E185" s="318"/>
      <c r="F185" s="318"/>
      <c r="G185" s="318"/>
      <c r="H185" s="318"/>
      <c r="I185" s="318"/>
      <c r="J185" s="318"/>
      <c r="K185" s="318"/>
      <c r="L185" s="318"/>
      <c r="M185" s="318"/>
      <c r="N185" s="318"/>
      <c r="O185" s="318"/>
      <c r="P185" s="318"/>
      <c r="Q185" s="318"/>
      <c r="R185" s="318"/>
      <c r="S185" s="318"/>
      <c r="T185" s="318"/>
      <c r="U185" s="318"/>
      <c r="V185" s="319"/>
    </row>
    <row r="186" spans="4:22" ht="24.5" customHeight="1">
      <c r="D186" s="317"/>
      <c r="E186" s="318"/>
      <c r="F186" s="318"/>
      <c r="G186" s="318"/>
      <c r="H186" s="318"/>
      <c r="I186" s="318"/>
      <c r="J186" s="318"/>
      <c r="K186" s="318"/>
      <c r="L186" s="318"/>
      <c r="M186" s="318"/>
      <c r="N186" s="318"/>
      <c r="O186" s="318"/>
      <c r="P186" s="318"/>
      <c r="Q186" s="318"/>
      <c r="R186" s="318"/>
      <c r="S186" s="318"/>
      <c r="T186" s="318"/>
      <c r="U186" s="318"/>
      <c r="V186" s="319"/>
    </row>
    <row r="187" spans="4:22" ht="24.5" customHeight="1">
      <c r="D187" s="317"/>
      <c r="E187" s="318"/>
      <c r="F187" s="318"/>
      <c r="G187" s="318"/>
      <c r="H187" s="318"/>
      <c r="I187" s="318"/>
      <c r="J187" s="318"/>
      <c r="K187" s="318"/>
      <c r="L187" s="318"/>
      <c r="M187" s="318"/>
      <c r="N187" s="318"/>
      <c r="O187" s="318"/>
      <c r="P187" s="318"/>
      <c r="Q187" s="318"/>
      <c r="R187" s="318"/>
      <c r="S187" s="318"/>
      <c r="T187" s="318"/>
      <c r="U187" s="318"/>
      <c r="V187" s="319"/>
    </row>
    <row r="188" spans="4:22" ht="24.5" customHeight="1">
      <c r="D188" s="317"/>
      <c r="E188" s="318"/>
      <c r="F188" s="318"/>
      <c r="G188" s="318"/>
      <c r="H188" s="318"/>
      <c r="I188" s="318"/>
      <c r="J188" s="318"/>
      <c r="K188" s="318"/>
      <c r="L188" s="318"/>
      <c r="M188" s="318"/>
      <c r="N188" s="318"/>
      <c r="O188" s="318"/>
      <c r="P188" s="318"/>
      <c r="Q188" s="318"/>
      <c r="R188" s="318"/>
      <c r="S188" s="318"/>
      <c r="T188" s="318"/>
      <c r="U188" s="318"/>
      <c r="V188" s="319"/>
    </row>
    <row r="189" spans="4:22" ht="24.5" customHeight="1">
      <c r="D189" s="317"/>
      <c r="E189" s="318"/>
      <c r="F189" s="318"/>
      <c r="G189" s="318"/>
      <c r="H189" s="318"/>
      <c r="I189" s="318"/>
      <c r="J189" s="318"/>
      <c r="K189" s="318"/>
      <c r="L189" s="318"/>
      <c r="M189" s="318"/>
      <c r="N189" s="318"/>
      <c r="O189" s="318"/>
      <c r="P189" s="318"/>
      <c r="Q189" s="318"/>
      <c r="R189" s="318"/>
      <c r="S189" s="318"/>
      <c r="T189" s="318"/>
      <c r="U189" s="318"/>
      <c r="V189" s="319"/>
    </row>
    <row r="190" spans="4:22" ht="24.5" customHeight="1">
      <c r="D190" s="317"/>
      <c r="E190" s="318"/>
      <c r="F190" s="318"/>
      <c r="G190" s="318"/>
      <c r="H190" s="318"/>
      <c r="I190" s="318"/>
      <c r="J190" s="318"/>
      <c r="K190" s="318"/>
      <c r="L190" s="318"/>
      <c r="M190" s="318"/>
      <c r="N190" s="318"/>
      <c r="O190" s="318"/>
      <c r="P190" s="318"/>
      <c r="Q190" s="318"/>
      <c r="R190" s="318"/>
      <c r="S190" s="318"/>
      <c r="T190" s="318"/>
      <c r="U190" s="318"/>
      <c r="V190" s="319"/>
    </row>
    <row r="191" spans="4:22" ht="24.5" customHeight="1">
      <c r="D191" s="317"/>
      <c r="E191" s="318"/>
      <c r="F191" s="318"/>
      <c r="G191" s="318"/>
      <c r="H191" s="318"/>
      <c r="I191" s="318"/>
      <c r="J191" s="318"/>
      <c r="K191" s="318"/>
      <c r="L191" s="318"/>
      <c r="M191" s="318"/>
      <c r="N191" s="318"/>
      <c r="O191" s="318"/>
      <c r="P191" s="318"/>
      <c r="Q191" s="318"/>
      <c r="R191" s="318"/>
      <c r="S191" s="318"/>
      <c r="T191" s="318"/>
      <c r="U191" s="318"/>
      <c r="V191" s="319"/>
    </row>
    <row r="192" spans="4:22" ht="24.5" customHeight="1">
      <c r="D192" s="317"/>
      <c r="E192" s="318"/>
      <c r="F192" s="318"/>
      <c r="G192" s="318"/>
      <c r="H192" s="318"/>
      <c r="I192" s="318"/>
      <c r="J192" s="318"/>
      <c r="K192" s="318"/>
      <c r="L192" s="318"/>
      <c r="M192" s="318"/>
      <c r="N192" s="318"/>
      <c r="O192" s="318"/>
      <c r="P192" s="318"/>
      <c r="Q192" s="318"/>
      <c r="R192" s="318"/>
      <c r="S192" s="318"/>
      <c r="T192" s="318"/>
      <c r="U192" s="318"/>
      <c r="V192" s="319"/>
    </row>
    <row r="193" spans="4:22" ht="24.5" customHeight="1">
      <c r="D193" s="317"/>
      <c r="E193" s="318"/>
      <c r="F193" s="318"/>
      <c r="G193" s="318"/>
      <c r="H193" s="318"/>
      <c r="I193" s="318"/>
      <c r="J193" s="318"/>
      <c r="K193" s="318"/>
      <c r="L193" s="318"/>
      <c r="M193" s="318"/>
      <c r="N193" s="318"/>
      <c r="O193" s="318"/>
      <c r="P193" s="318"/>
      <c r="Q193" s="318"/>
      <c r="R193" s="318"/>
      <c r="S193" s="318"/>
      <c r="T193" s="318"/>
      <c r="U193" s="318"/>
      <c r="V193" s="319"/>
    </row>
    <row r="194" spans="4:22" ht="24.5" customHeight="1">
      <c r="D194" s="317"/>
      <c r="E194" s="318"/>
      <c r="F194" s="318"/>
      <c r="G194" s="318"/>
      <c r="H194" s="318"/>
      <c r="I194" s="318"/>
      <c r="J194" s="318"/>
      <c r="K194" s="318"/>
      <c r="L194" s="318"/>
      <c r="M194" s="318"/>
      <c r="N194" s="318"/>
      <c r="O194" s="318"/>
      <c r="P194" s="318"/>
      <c r="Q194" s="318"/>
      <c r="R194" s="318"/>
      <c r="S194" s="318"/>
      <c r="T194" s="318"/>
      <c r="U194" s="318"/>
      <c r="V194" s="319"/>
    </row>
    <row r="195" spans="4:22" ht="24.5" customHeight="1">
      <c r="D195" s="317"/>
      <c r="E195" s="318"/>
      <c r="F195" s="318"/>
      <c r="G195" s="318"/>
      <c r="H195" s="318"/>
      <c r="I195" s="318"/>
      <c r="J195" s="318"/>
      <c r="K195" s="318"/>
      <c r="L195" s="318"/>
      <c r="M195" s="318"/>
      <c r="N195" s="318"/>
      <c r="O195" s="318"/>
      <c r="P195" s="318"/>
      <c r="Q195" s="318"/>
      <c r="R195" s="318"/>
      <c r="S195" s="318"/>
      <c r="T195" s="318"/>
      <c r="U195" s="318"/>
      <c r="V195" s="319"/>
    </row>
    <row r="196" spans="4:22" ht="24.5" customHeight="1" thickBot="1">
      <c r="D196" s="320"/>
      <c r="E196" s="321"/>
      <c r="F196" s="321"/>
      <c r="G196" s="321"/>
      <c r="H196" s="321"/>
      <c r="I196" s="321"/>
      <c r="J196" s="321"/>
      <c r="K196" s="321"/>
      <c r="L196" s="321"/>
      <c r="M196" s="321"/>
      <c r="N196" s="321"/>
      <c r="O196" s="321"/>
      <c r="P196" s="321"/>
      <c r="Q196" s="321"/>
      <c r="R196" s="321"/>
      <c r="S196" s="321"/>
      <c r="T196" s="321"/>
      <c r="U196" s="321"/>
      <c r="V196" s="322"/>
    </row>
    <row r="197" spans="4:22" ht="15" thickTop="1"/>
  </sheetData>
  <mergeCells count="130">
    <mergeCell ref="N173:V173"/>
    <mergeCell ref="L170:M170"/>
    <mergeCell ref="L171:M171"/>
    <mergeCell ref="L172:M172"/>
    <mergeCell ref="L173:M173"/>
    <mergeCell ref="L169:M169"/>
    <mergeCell ref="G168:M168"/>
    <mergeCell ref="AK159:AN159"/>
    <mergeCell ref="AK160:AN160"/>
    <mergeCell ref="N168:V169"/>
    <mergeCell ref="N170:V170"/>
    <mergeCell ref="N171:V171"/>
    <mergeCell ref="N172:V172"/>
    <mergeCell ref="G173:J173"/>
    <mergeCell ref="AK152:AN152"/>
    <mergeCell ref="AK153:AN153"/>
    <mergeCell ref="U155:AA155"/>
    <mergeCell ref="W156:AC156"/>
    <mergeCell ref="AK157:AO157"/>
    <mergeCell ref="AK158:AN158"/>
    <mergeCell ref="AK140:AN140"/>
    <mergeCell ref="AK141:AN141"/>
    <mergeCell ref="AK142:AN142"/>
    <mergeCell ref="R143:AI153"/>
    <mergeCell ref="AK143:AN143"/>
    <mergeCell ref="AK147:AO147"/>
    <mergeCell ref="AK148:AN148"/>
    <mergeCell ref="AK149:AN149"/>
    <mergeCell ref="AK150:AN150"/>
    <mergeCell ref="AK151:AN151"/>
    <mergeCell ref="AK126:AN126"/>
    <mergeCell ref="AK127:AN127"/>
    <mergeCell ref="B134:AO134"/>
    <mergeCell ref="AK137:AO137"/>
    <mergeCell ref="AK138:AN138"/>
    <mergeCell ref="AK139:AN139"/>
    <mergeCell ref="AK117:AN117"/>
    <mergeCell ref="AK118:AN118"/>
    <mergeCell ref="AK119:AN119"/>
    <mergeCell ref="U122:AA122"/>
    <mergeCell ref="W123:AC123"/>
    <mergeCell ref="AK124:AO124"/>
    <mergeCell ref="B101:AO101"/>
    <mergeCell ref="AK104:AO104"/>
    <mergeCell ref="AK105:AN105"/>
    <mergeCell ref="AK106:AN106"/>
    <mergeCell ref="AK107:AN107"/>
    <mergeCell ref="AK108:AN108"/>
    <mergeCell ref="U89:AA89"/>
    <mergeCell ref="W90:AC90"/>
    <mergeCell ref="AK91:AO91"/>
    <mergeCell ref="AK92:AN92"/>
    <mergeCell ref="AK93:AN93"/>
    <mergeCell ref="AK94:AN94"/>
    <mergeCell ref="B68:AO68"/>
    <mergeCell ref="AK71:AO71"/>
    <mergeCell ref="AK72:AN72"/>
    <mergeCell ref="AK73:AN73"/>
    <mergeCell ref="AK74:AN74"/>
    <mergeCell ref="R77:AI87"/>
    <mergeCell ref="AK81:AO81"/>
    <mergeCell ref="AK82:AN82"/>
    <mergeCell ref="AK83:AN83"/>
    <mergeCell ref="AK84:AN84"/>
    <mergeCell ref="AK86:AN86"/>
    <mergeCell ref="AK87:AN87"/>
    <mergeCell ref="AK75:AN75"/>
    <mergeCell ref="AK76:AN76"/>
    <mergeCell ref="AK77:AN77"/>
    <mergeCell ref="D174:V196"/>
    <mergeCell ref="B35:AO35"/>
    <mergeCell ref="AK38:AO38"/>
    <mergeCell ref="AK39:AN39"/>
    <mergeCell ref="R44:AI54"/>
    <mergeCell ref="AK48:AO48"/>
    <mergeCell ref="AK49:AN49"/>
    <mergeCell ref="U56:AA56"/>
    <mergeCell ref="G170:J170"/>
    <mergeCell ref="G171:J171"/>
    <mergeCell ref="G172:J172"/>
    <mergeCell ref="D168:D169"/>
    <mergeCell ref="E168:E169"/>
    <mergeCell ref="F168:F169"/>
    <mergeCell ref="G169:J169"/>
    <mergeCell ref="AK115:AN115"/>
    <mergeCell ref="AK120:AN120"/>
    <mergeCell ref="AK125:AN125"/>
    <mergeCell ref="AK110:AN110"/>
    <mergeCell ref="AK109:AN109"/>
    <mergeCell ref="R110:AI120"/>
    <mergeCell ref="AK114:AO114"/>
    <mergeCell ref="AK116:AN116"/>
    <mergeCell ref="AK85:AN85"/>
    <mergeCell ref="AK60:AN60"/>
    <mergeCell ref="AK61:AN61"/>
    <mergeCell ref="W57:AC57"/>
    <mergeCell ref="AK58:AO58"/>
    <mergeCell ref="AK59:AN59"/>
    <mergeCell ref="AK44:AN44"/>
    <mergeCell ref="AK50:AN50"/>
    <mergeCell ref="AK51:AN51"/>
    <mergeCell ref="AK52:AN52"/>
    <mergeCell ref="AK53:AN53"/>
    <mergeCell ref="AK54:AN54"/>
    <mergeCell ref="AK40:AN40"/>
    <mergeCell ref="AK41:AN41"/>
    <mergeCell ref="AK42:AN42"/>
    <mergeCell ref="AK43:AN43"/>
    <mergeCell ref="U23:AA23"/>
    <mergeCell ref="W24:AC24"/>
    <mergeCell ref="AK25:AO25"/>
    <mergeCell ref="AK26:AN26"/>
    <mergeCell ref="AK27:AN27"/>
    <mergeCell ref="AK28:AN28"/>
    <mergeCell ref="B2:AO2"/>
    <mergeCell ref="AK5:AO5"/>
    <mergeCell ref="AK6:AN6"/>
    <mergeCell ref="AK7:AN7"/>
    <mergeCell ref="AK8:AN8"/>
    <mergeCell ref="AK9:AN9"/>
    <mergeCell ref="AK10:AN10"/>
    <mergeCell ref="R11:AI21"/>
    <mergeCell ref="AK11:AN11"/>
    <mergeCell ref="AK15:AO15"/>
    <mergeCell ref="AK16:AN16"/>
    <mergeCell ref="AK17:AN17"/>
    <mergeCell ref="AK18:AN18"/>
    <mergeCell ref="AK19:AN19"/>
    <mergeCell ref="AK20:AN20"/>
    <mergeCell ref="AK21:AN21"/>
  </mergeCells>
  <pageMargins left="0.7" right="0.7" top="0.75" bottom="0.75" header="0.3" footer="0.3"/>
  <pageSetup paperSize="9" scale="49" orientation="landscape" r:id="rId1"/>
  <rowBreaks count="1" manualBreakCount="1">
    <brk id="32" max="16383" man="1"/>
  </rowBreaks>
  <colBreaks count="1" manualBreakCount="1">
    <brk id="3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1:AJ71"/>
  <sheetViews>
    <sheetView showGridLines="0" topLeftCell="B1" workbookViewId="0">
      <selection activeCell="S66" sqref="S66"/>
    </sheetView>
  </sheetViews>
  <sheetFormatPr defaultRowHeight="14.5"/>
  <cols>
    <col min="3" max="3" width="2.54296875" customWidth="1"/>
    <col min="4" max="16" width="3.54296875" customWidth="1"/>
    <col min="17" max="17" width="4.90625" customWidth="1"/>
    <col min="18" max="20" width="5.08984375" customWidth="1"/>
    <col min="22" max="22" width="12" customWidth="1"/>
    <col min="23" max="23" width="1.453125" customWidth="1"/>
    <col min="25" max="36" width="2.90625" customWidth="1"/>
  </cols>
  <sheetData>
    <row r="1" spans="4:36" ht="15" thickBot="1"/>
    <row r="2" spans="4:36" ht="15" customHeight="1" thickTop="1" thickBot="1">
      <c r="X2" s="236" t="s">
        <v>9</v>
      </c>
      <c r="Y2" s="228">
        <v>1</v>
      </c>
      <c r="Z2" s="229">
        <v>2</v>
      </c>
      <c r="AA2" s="229">
        <v>3</v>
      </c>
      <c r="AB2" s="229">
        <v>4</v>
      </c>
      <c r="AC2" s="229">
        <v>5</v>
      </c>
      <c r="AD2" s="229">
        <v>6</v>
      </c>
      <c r="AE2" s="229">
        <v>7</v>
      </c>
      <c r="AF2" s="229">
        <v>8</v>
      </c>
      <c r="AG2" s="229">
        <v>9</v>
      </c>
      <c r="AH2" s="229">
        <v>10</v>
      </c>
      <c r="AI2" s="229">
        <v>11</v>
      </c>
      <c r="AJ2" s="230">
        <v>12</v>
      </c>
    </row>
    <row r="3" spans="4:36" ht="12" customHeight="1" thickTop="1"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62" t="s">
        <v>91</v>
      </c>
      <c r="Q3" s="363"/>
      <c r="R3" s="215" t="s">
        <v>77</v>
      </c>
      <c r="S3" s="216" t="s">
        <v>6</v>
      </c>
      <c r="T3" s="217" t="s">
        <v>79</v>
      </c>
      <c r="U3" s="30"/>
      <c r="V3" s="30"/>
      <c r="X3" s="237" t="s">
        <v>125</v>
      </c>
      <c r="Y3" s="207"/>
      <c r="Z3" s="206"/>
      <c r="AA3" s="205"/>
      <c r="AB3" s="205"/>
      <c r="AC3" s="205"/>
      <c r="AD3" s="205"/>
      <c r="AE3" s="205"/>
      <c r="AF3" s="205"/>
      <c r="AG3" s="205"/>
      <c r="AH3" s="205"/>
      <c r="AI3" s="205"/>
      <c r="AJ3" s="208"/>
    </row>
    <row r="4" spans="4:36" ht="12" customHeight="1"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218"/>
      <c r="S4" s="198" t="s">
        <v>83</v>
      </c>
      <c r="T4" s="219" t="s">
        <v>82</v>
      </c>
      <c r="U4" s="30"/>
      <c r="V4" s="30"/>
      <c r="X4" s="242" t="s">
        <v>3</v>
      </c>
      <c r="Y4" s="243">
        <v>2</v>
      </c>
      <c r="Z4" s="244">
        <v>2</v>
      </c>
      <c r="AA4" s="245"/>
      <c r="AB4" s="246"/>
      <c r="AC4" s="246"/>
      <c r="AD4" s="246"/>
      <c r="AE4" s="246"/>
      <c r="AF4" s="246"/>
      <c r="AG4" s="246"/>
      <c r="AH4" s="246"/>
      <c r="AI4" s="246"/>
      <c r="AJ4" s="247"/>
    </row>
    <row r="5" spans="4:36" ht="12" customHeight="1" thickBot="1"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220" t="s">
        <v>78</v>
      </c>
      <c r="S5" s="221" t="s">
        <v>80</v>
      </c>
      <c r="T5" s="222" t="s">
        <v>81</v>
      </c>
      <c r="U5" s="30"/>
      <c r="V5" s="30"/>
      <c r="X5" s="242" t="s">
        <v>4</v>
      </c>
      <c r="Y5" s="248">
        <v>3</v>
      </c>
      <c r="Z5" s="249">
        <v>3</v>
      </c>
      <c r="AA5" s="250">
        <v>3</v>
      </c>
      <c r="AB5" s="245"/>
      <c r="AC5" s="251"/>
      <c r="AD5" s="251"/>
      <c r="AE5" s="252"/>
      <c r="AF5" s="252"/>
      <c r="AG5" s="246"/>
      <c r="AH5" s="246"/>
      <c r="AI5" s="246"/>
      <c r="AJ5" s="247"/>
    </row>
    <row r="6" spans="4:36" ht="12" customHeight="1" thickBot="1"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X6" s="242" t="s">
        <v>5</v>
      </c>
      <c r="Y6" s="253"/>
      <c r="Z6" s="254"/>
      <c r="AA6" s="255">
        <v>2</v>
      </c>
      <c r="AB6" s="244">
        <v>2</v>
      </c>
      <c r="AC6" s="244">
        <v>2</v>
      </c>
      <c r="AD6" s="244">
        <v>2</v>
      </c>
      <c r="AE6" s="245"/>
      <c r="AF6" s="251"/>
      <c r="AG6" s="256"/>
      <c r="AH6" s="246"/>
      <c r="AI6" s="246"/>
      <c r="AJ6" s="247"/>
    </row>
    <row r="7" spans="4:36" ht="12" customHeight="1" thickTop="1">
      <c r="D7" s="209">
        <v>0</v>
      </c>
      <c r="E7" s="210">
        <v>2</v>
      </c>
      <c r="F7" s="211">
        <f>D7+E7</f>
        <v>2</v>
      </c>
      <c r="G7" s="43"/>
      <c r="H7" s="43"/>
      <c r="I7" s="44">
        <f>F7</f>
        <v>2</v>
      </c>
      <c r="J7" s="41">
        <v>4</v>
      </c>
      <c r="K7" s="42">
        <f>I7+J7</f>
        <v>6</v>
      </c>
      <c r="L7" s="43"/>
      <c r="M7" s="43"/>
      <c r="N7" s="43"/>
      <c r="O7" s="43"/>
      <c r="P7" s="43"/>
      <c r="Q7" s="43"/>
      <c r="R7" s="365" t="s">
        <v>127</v>
      </c>
      <c r="S7" s="365"/>
      <c r="T7" s="365"/>
      <c r="U7" s="365"/>
      <c r="V7" s="365"/>
      <c r="X7" s="242" t="s">
        <v>6</v>
      </c>
      <c r="Y7" s="257"/>
      <c r="Z7" s="246"/>
      <c r="AA7" s="254"/>
      <c r="AB7" s="249">
        <v>1</v>
      </c>
      <c r="AC7" s="249">
        <v>1</v>
      </c>
      <c r="AD7" s="249">
        <v>1</v>
      </c>
      <c r="AE7" s="249">
        <v>1</v>
      </c>
      <c r="AF7" s="249">
        <v>1</v>
      </c>
      <c r="AG7" s="249">
        <v>1</v>
      </c>
      <c r="AH7" s="258"/>
      <c r="AI7" s="256"/>
      <c r="AJ7" s="259"/>
    </row>
    <row r="8" spans="4:36" ht="12" customHeight="1" thickBot="1">
      <c r="D8" s="199"/>
      <c r="E8" s="212" t="s">
        <v>3</v>
      </c>
      <c r="F8" s="203">
        <f>F9-F7</f>
        <v>3</v>
      </c>
      <c r="G8" s="43"/>
      <c r="H8" s="43"/>
      <c r="I8" s="45"/>
      <c r="J8" s="198" t="s">
        <v>5</v>
      </c>
      <c r="K8" s="46">
        <f>K9-K7</f>
        <v>3</v>
      </c>
      <c r="L8" s="43"/>
      <c r="M8" s="43"/>
      <c r="N8" s="43"/>
      <c r="O8" s="43"/>
      <c r="P8" s="43"/>
      <c r="Q8" s="43"/>
      <c r="R8" s="365" t="s">
        <v>128</v>
      </c>
      <c r="S8" s="365"/>
      <c r="T8" s="365"/>
      <c r="U8" s="365"/>
      <c r="V8" s="365"/>
      <c r="X8" s="260" t="s">
        <v>44</v>
      </c>
      <c r="Y8" s="261"/>
      <c r="Z8" s="262"/>
      <c r="AA8" s="262"/>
      <c r="AB8" s="263"/>
      <c r="AC8" s="263"/>
      <c r="AD8" s="263"/>
      <c r="AE8" s="263"/>
      <c r="AF8" s="263"/>
      <c r="AG8" s="264"/>
      <c r="AH8" s="265">
        <v>3</v>
      </c>
      <c r="AI8" s="265">
        <v>3</v>
      </c>
      <c r="AJ8" s="266">
        <v>3</v>
      </c>
    </row>
    <row r="9" spans="4:36" ht="13.5" customHeight="1" thickTop="1" thickBot="1">
      <c r="D9" s="200">
        <f>F9-E7</f>
        <v>3</v>
      </c>
      <c r="E9" s="201">
        <v>2</v>
      </c>
      <c r="F9" s="213">
        <f>I9</f>
        <v>5</v>
      </c>
      <c r="G9" s="43"/>
      <c r="H9" s="43"/>
      <c r="I9" s="47">
        <f>K9-J7</f>
        <v>5</v>
      </c>
      <c r="J9" s="48">
        <v>2</v>
      </c>
      <c r="K9" s="49">
        <f>N13</f>
        <v>9</v>
      </c>
      <c r="L9" s="43"/>
      <c r="M9" s="43"/>
      <c r="N9" s="43"/>
      <c r="O9" s="43"/>
      <c r="P9" s="43"/>
      <c r="Q9" s="43"/>
      <c r="R9" s="365" t="s">
        <v>129</v>
      </c>
      <c r="S9" s="365"/>
      <c r="T9" s="365"/>
      <c r="U9" s="365"/>
      <c r="V9" s="365"/>
      <c r="X9" s="267" t="s">
        <v>126</v>
      </c>
      <c r="Y9" s="269">
        <v>5</v>
      </c>
      <c r="Z9" s="229">
        <v>5</v>
      </c>
      <c r="AA9" s="229">
        <v>5</v>
      </c>
      <c r="AB9" s="229">
        <v>3</v>
      </c>
      <c r="AC9" s="229">
        <v>3</v>
      </c>
      <c r="AD9" s="229">
        <v>3</v>
      </c>
      <c r="AE9" s="229">
        <v>1</v>
      </c>
      <c r="AF9" s="229">
        <v>1</v>
      </c>
      <c r="AG9" s="229">
        <v>1</v>
      </c>
      <c r="AH9" s="229">
        <v>3</v>
      </c>
      <c r="AI9" s="229">
        <v>3</v>
      </c>
      <c r="AJ9" s="230">
        <v>3</v>
      </c>
    </row>
    <row r="10" spans="4:36" ht="19" thickTop="1" thickBot="1">
      <c r="D10" s="166"/>
      <c r="E10" s="166"/>
      <c r="F10" s="166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223" t="s">
        <v>130</v>
      </c>
      <c r="S10" s="223"/>
      <c r="T10" s="223"/>
      <c r="U10" s="223"/>
      <c r="V10" s="223"/>
      <c r="X10" s="359"/>
      <c r="Y10" s="359"/>
      <c r="Z10" s="359"/>
      <c r="AA10" s="359"/>
      <c r="AB10" s="359"/>
      <c r="AC10" s="359"/>
      <c r="AD10" s="359"/>
      <c r="AE10" s="359"/>
      <c r="AF10" s="359"/>
      <c r="AG10" s="359"/>
      <c r="AH10" s="359"/>
      <c r="AI10" s="359"/>
      <c r="AJ10" s="359"/>
    </row>
    <row r="11" spans="4:36" ht="19" thickTop="1" thickBot="1">
      <c r="D11" s="50"/>
      <c r="E11" s="50"/>
      <c r="F11" s="50"/>
      <c r="G11" s="43"/>
      <c r="H11" s="43"/>
      <c r="I11" s="43"/>
      <c r="J11" s="43"/>
      <c r="K11" s="43"/>
      <c r="L11" s="43"/>
      <c r="M11" s="43"/>
      <c r="N11" s="44">
        <f>MAX(K7,K15)</f>
        <v>9</v>
      </c>
      <c r="O11" s="41">
        <v>3</v>
      </c>
      <c r="P11" s="51">
        <f>N11+O11</f>
        <v>12</v>
      </c>
      <c r="Q11" s="43"/>
      <c r="R11" s="223" t="s">
        <v>131</v>
      </c>
      <c r="S11" s="223"/>
      <c r="T11" s="223"/>
      <c r="U11" s="223"/>
      <c r="V11" s="223"/>
      <c r="X11" s="359"/>
      <c r="Y11" s="359"/>
      <c r="Z11" s="359"/>
      <c r="AA11" s="359"/>
      <c r="AB11" s="359"/>
      <c r="AC11" s="359"/>
      <c r="AD11" s="359"/>
      <c r="AE11" s="359"/>
      <c r="AF11" s="359"/>
      <c r="AG11" s="359"/>
      <c r="AH11" s="359"/>
      <c r="AI11" s="359"/>
      <c r="AJ11" s="359"/>
    </row>
    <row r="12" spans="4:36" ht="15.5" customHeight="1" thickTop="1" thickBot="1">
      <c r="D12" s="50"/>
      <c r="E12" s="50"/>
      <c r="F12" s="50"/>
      <c r="G12" s="43"/>
      <c r="H12" s="43"/>
      <c r="I12" s="43"/>
      <c r="J12" s="43"/>
      <c r="K12" s="43"/>
      <c r="L12" s="43"/>
      <c r="M12" s="43"/>
      <c r="N12" s="45"/>
      <c r="O12" s="198" t="s">
        <v>44</v>
      </c>
      <c r="P12" s="46">
        <f>P13-P11</f>
        <v>0</v>
      </c>
      <c r="Q12" s="43"/>
      <c r="R12" s="365" t="s">
        <v>132</v>
      </c>
      <c r="S12" s="365"/>
      <c r="T12" s="365"/>
      <c r="U12" s="365"/>
      <c r="V12" s="365"/>
      <c r="X12" s="359"/>
      <c r="Y12" s="359"/>
      <c r="Z12" s="359"/>
      <c r="AA12" s="359"/>
      <c r="AB12" s="359"/>
      <c r="AC12" s="359"/>
      <c r="AD12" s="359"/>
      <c r="AE12" s="359"/>
      <c r="AF12" s="359"/>
      <c r="AG12" s="359"/>
      <c r="AH12" s="359"/>
      <c r="AI12" s="359"/>
      <c r="AJ12" s="359"/>
    </row>
    <row r="13" spans="4:36" ht="16" customHeight="1" thickTop="1" thickBot="1">
      <c r="D13" s="50"/>
      <c r="E13" s="50"/>
      <c r="F13" s="50"/>
      <c r="G13" s="43"/>
      <c r="H13" s="43"/>
      <c r="I13" s="43"/>
      <c r="J13" s="43"/>
      <c r="K13" s="43"/>
      <c r="L13" s="43"/>
      <c r="M13" s="43"/>
      <c r="N13" s="52">
        <f>P13-O11</f>
        <v>9</v>
      </c>
      <c r="O13" s="48">
        <v>2</v>
      </c>
      <c r="P13" s="49">
        <f>P11</f>
        <v>12</v>
      </c>
      <c r="Q13" s="43"/>
      <c r="R13" s="365" t="s">
        <v>133</v>
      </c>
      <c r="S13" s="365"/>
      <c r="T13" s="365"/>
      <c r="U13" s="365"/>
      <c r="V13" s="365"/>
      <c r="X13" s="359"/>
      <c r="Y13" s="359"/>
      <c r="Z13" s="359"/>
      <c r="AA13" s="359"/>
      <c r="AB13" s="359"/>
      <c r="AC13" s="359"/>
      <c r="AD13" s="359"/>
      <c r="AE13" s="359"/>
      <c r="AF13" s="359"/>
      <c r="AG13" s="359"/>
      <c r="AH13" s="359"/>
      <c r="AI13" s="359"/>
      <c r="AJ13" s="359"/>
    </row>
    <row r="14" spans="4:36" ht="22.5" customHeight="1" thickTop="1" thickBot="1">
      <c r="D14" s="50"/>
      <c r="E14" s="50"/>
      <c r="F14" s="50"/>
      <c r="G14" s="43"/>
      <c r="H14" s="43"/>
      <c r="I14" s="43"/>
      <c r="J14" s="43"/>
      <c r="K14" s="43"/>
      <c r="L14" s="43"/>
      <c r="M14" s="43"/>
      <c r="N14" s="224"/>
      <c r="O14" s="43"/>
      <c r="P14" s="43"/>
      <c r="Q14" s="43"/>
      <c r="R14" s="364" t="s">
        <v>124</v>
      </c>
      <c r="S14" s="364"/>
      <c r="T14" s="364"/>
      <c r="U14" s="364"/>
      <c r="V14" s="214"/>
      <c r="X14" s="359"/>
      <c r="Y14" s="359"/>
      <c r="Z14" s="359"/>
      <c r="AA14" s="359"/>
      <c r="AB14" s="359"/>
      <c r="AC14" s="359"/>
      <c r="AD14" s="359"/>
      <c r="AE14" s="359"/>
      <c r="AF14" s="359"/>
      <c r="AG14" s="359"/>
      <c r="AH14" s="359"/>
      <c r="AI14" s="359"/>
      <c r="AJ14" s="359"/>
    </row>
    <row r="15" spans="4:36" ht="16" customHeight="1" thickTop="1" thickBot="1">
      <c r="D15" s="40">
        <v>0</v>
      </c>
      <c r="E15" s="41">
        <v>3</v>
      </c>
      <c r="F15" s="42">
        <f>D15+E15</f>
        <v>3</v>
      </c>
      <c r="G15" s="43"/>
      <c r="H15" s="43"/>
      <c r="I15" s="44">
        <f>F15</f>
        <v>3</v>
      </c>
      <c r="J15" s="41">
        <v>6</v>
      </c>
      <c r="K15" s="42">
        <f>I15+J15</f>
        <v>9</v>
      </c>
      <c r="L15" s="43"/>
      <c r="M15" s="43"/>
      <c r="N15" s="43"/>
      <c r="O15" s="43"/>
      <c r="P15" s="43"/>
      <c r="Q15" s="43"/>
      <c r="X15" s="359"/>
      <c r="Y15" s="359"/>
      <c r="Z15" s="359"/>
      <c r="AA15" s="359"/>
      <c r="AB15" s="359"/>
      <c r="AC15" s="359"/>
      <c r="AD15" s="359"/>
      <c r="AE15" s="359"/>
      <c r="AF15" s="359"/>
      <c r="AG15" s="359"/>
      <c r="AH15" s="359"/>
      <c r="AI15" s="359"/>
      <c r="AJ15" s="359"/>
    </row>
    <row r="16" spans="4:36" ht="15.5" customHeight="1" thickTop="1" thickBot="1">
      <c r="D16" s="45"/>
      <c r="E16" s="198" t="s">
        <v>4</v>
      </c>
      <c r="F16" s="53">
        <f>F17-F15</f>
        <v>0</v>
      </c>
      <c r="G16" s="43"/>
      <c r="H16" s="43"/>
      <c r="I16" s="45"/>
      <c r="J16" s="198" t="s">
        <v>6</v>
      </c>
      <c r="K16" s="46">
        <f>K17-K15</f>
        <v>0</v>
      </c>
      <c r="L16" s="43"/>
      <c r="M16" s="43"/>
      <c r="N16" s="43"/>
      <c r="O16" s="43"/>
      <c r="P16" s="43"/>
      <c r="Q16" s="43"/>
      <c r="X16" s="359"/>
      <c r="Y16" s="359"/>
      <c r="Z16" s="359"/>
      <c r="AA16" s="359"/>
      <c r="AB16" s="359"/>
      <c r="AC16" s="359"/>
      <c r="AD16" s="359"/>
      <c r="AE16" s="359"/>
      <c r="AF16" s="359"/>
      <c r="AG16" s="359"/>
      <c r="AH16" s="359"/>
      <c r="AI16" s="359"/>
      <c r="AJ16" s="359"/>
    </row>
    <row r="17" spans="4:36" ht="16" customHeight="1" thickTop="1" thickBot="1">
      <c r="D17" s="47">
        <f>F17-E15</f>
        <v>0</v>
      </c>
      <c r="E17" s="48">
        <v>2</v>
      </c>
      <c r="F17" s="49">
        <f>I17</f>
        <v>3</v>
      </c>
      <c r="G17" s="43"/>
      <c r="H17" s="43"/>
      <c r="I17" s="47">
        <f>K17-J15</f>
        <v>3</v>
      </c>
      <c r="J17" s="48">
        <v>2</v>
      </c>
      <c r="K17" s="49">
        <f>N13</f>
        <v>9</v>
      </c>
      <c r="L17" s="43"/>
      <c r="M17" s="43"/>
      <c r="N17" s="43"/>
      <c r="O17" s="43"/>
      <c r="P17" s="43"/>
      <c r="Q17" s="43"/>
      <c r="R17" s="30"/>
      <c r="S17" s="30"/>
      <c r="T17" s="30"/>
      <c r="U17" s="30"/>
      <c r="V17" s="30"/>
      <c r="X17" s="268"/>
      <c r="Y17" s="268"/>
      <c r="Z17" s="268"/>
      <c r="AA17" s="268"/>
      <c r="AB17" s="268"/>
      <c r="AC17" s="268"/>
      <c r="AD17" s="268"/>
      <c r="AE17" s="268"/>
      <c r="AF17" s="268"/>
      <c r="AG17" s="268"/>
      <c r="AH17" s="268"/>
      <c r="AI17" s="268"/>
      <c r="AJ17" s="268"/>
    </row>
    <row r="18" spans="4:36" ht="9" customHeight="1" thickTop="1">
      <c r="G18" s="1"/>
      <c r="H18" s="1"/>
      <c r="L18" s="1"/>
      <c r="M18" s="1"/>
      <c r="N18" s="1"/>
      <c r="O18" s="1"/>
      <c r="P18" s="1"/>
      <c r="Q18" s="1"/>
      <c r="X18" s="268"/>
      <c r="Y18" s="268"/>
      <c r="Z18" s="268"/>
      <c r="AA18" s="268"/>
      <c r="AB18" s="268"/>
      <c r="AC18" s="268"/>
      <c r="AD18" s="268"/>
      <c r="AE18" s="268"/>
      <c r="AF18" s="268"/>
      <c r="AG18" s="268"/>
      <c r="AH18" s="268"/>
      <c r="AI18" s="268"/>
      <c r="AJ18" s="268"/>
    </row>
    <row r="19" spans="4:36" ht="15" customHeight="1">
      <c r="X19" s="268"/>
      <c r="Y19" s="268"/>
      <c r="Z19" s="268"/>
      <c r="AA19" s="268"/>
      <c r="AB19" s="268"/>
      <c r="AC19" s="268"/>
      <c r="AD19" s="268"/>
      <c r="AE19" s="268"/>
      <c r="AF19" s="268"/>
      <c r="AG19" s="268"/>
      <c r="AH19" s="268"/>
      <c r="AI19" s="268"/>
      <c r="AJ19" s="268"/>
    </row>
    <row r="20" spans="4:36" ht="15" customHeight="1" thickBot="1"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</row>
    <row r="21" spans="4:36" ht="15.5" customHeight="1"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62" t="s">
        <v>91</v>
      </c>
      <c r="Q21" s="363"/>
      <c r="R21" s="31" t="s">
        <v>77</v>
      </c>
      <c r="S21" s="32" t="s">
        <v>6</v>
      </c>
      <c r="T21" s="33" t="s">
        <v>79</v>
      </c>
      <c r="U21" s="30"/>
      <c r="V21" s="30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4:36" ht="15.5" customHeight="1"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4"/>
      <c r="S22" s="35" t="s">
        <v>83</v>
      </c>
      <c r="T22" s="36" t="s">
        <v>82</v>
      </c>
      <c r="U22" s="30"/>
      <c r="V22" s="30"/>
      <c r="X22" s="1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</row>
    <row r="23" spans="4:36" ht="16" customHeight="1" thickBot="1"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7" t="s">
        <v>78</v>
      </c>
      <c r="S23" s="38" t="s">
        <v>80</v>
      </c>
      <c r="T23" s="39" t="s">
        <v>81</v>
      </c>
      <c r="U23" s="30"/>
      <c r="V23" s="30"/>
      <c r="X23" s="1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</row>
    <row r="24" spans="4:36" ht="16" customHeight="1" thickBot="1"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X24" s="1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</row>
    <row r="25" spans="4:36" ht="16" thickTop="1">
      <c r="D25" s="44">
        <f>F31</f>
        <v>3</v>
      </c>
      <c r="E25" s="41">
        <v>2</v>
      </c>
      <c r="F25" s="42">
        <f>D25+E25</f>
        <v>5</v>
      </c>
      <c r="G25" s="43"/>
      <c r="H25" s="43"/>
      <c r="I25" s="44">
        <f>F25</f>
        <v>5</v>
      </c>
      <c r="J25" s="41">
        <v>4</v>
      </c>
      <c r="K25" s="42">
        <f>I25+J25</f>
        <v>9</v>
      </c>
      <c r="L25" s="43"/>
      <c r="M25" s="43"/>
      <c r="N25" s="43"/>
      <c r="O25" s="43"/>
      <c r="P25" s="43"/>
      <c r="Q25" s="43"/>
      <c r="R25" s="360" t="s">
        <v>85</v>
      </c>
      <c r="S25" s="360"/>
      <c r="T25" s="360"/>
      <c r="U25" s="360"/>
      <c r="V25" s="360"/>
    </row>
    <row r="26" spans="4:36" ht="15.5">
      <c r="D26" s="45"/>
      <c r="E26" s="198" t="s">
        <v>3</v>
      </c>
      <c r="F26" s="46">
        <f>F27-F25</f>
        <v>0</v>
      </c>
      <c r="G26" s="43"/>
      <c r="H26" s="43"/>
      <c r="I26" s="45"/>
      <c r="J26" s="198" t="s">
        <v>5</v>
      </c>
      <c r="K26" s="46">
        <f>K27-K25</f>
        <v>0</v>
      </c>
      <c r="L26" s="43"/>
      <c r="M26" s="43"/>
      <c r="N26" s="43"/>
      <c r="O26" s="43"/>
      <c r="P26" s="43"/>
      <c r="Q26" s="43"/>
      <c r="R26" s="360" t="s">
        <v>86</v>
      </c>
      <c r="S26" s="360"/>
      <c r="T26" s="360"/>
      <c r="U26" s="360"/>
      <c r="V26" s="360"/>
    </row>
    <row r="27" spans="4:36" ht="16" thickBot="1">
      <c r="D27" s="47">
        <f>F27-E25</f>
        <v>3</v>
      </c>
      <c r="E27" s="48">
        <v>2</v>
      </c>
      <c r="F27" s="49">
        <f>I27</f>
        <v>5</v>
      </c>
      <c r="G27" s="43"/>
      <c r="H27" s="43"/>
      <c r="I27" s="47">
        <f>K27-J25</f>
        <v>5</v>
      </c>
      <c r="J27" s="48">
        <v>2</v>
      </c>
      <c r="K27" s="49">
        <f>N30</f>
        <v>9</v>
      </c>
      <c r="L27" s="43"/>
      <c r="M27" s="43"/>
      <c r="N27" s="43"/>
      <c r="O27" s="43"/>
      <c r="P27" s="43"/>
      <c r="Q27" s="43"/>
      <c r="R27" s="360" t="s">
        <v>87</v>
      </c>
      <c r="S27" s="360"/>
      <c r="T27" s="360"/>
      <c r="U27" s="360"/>
      <c r="V27" s="360"/>
    </row>
    <row r="28" spans="4:36" ht="16" thickTop="1">
      <c r="D28" s="50"/>
      <c r="E28" s="50"/>
      <c r="F28" s="50"/>
      <c r="G28" s="43"/>
      <c r="H28" s="43"/>
      <c r="I28" s="43"/>
      <c r="J28" s="43"/>
      <c r="K28" s="43"/>
      <c r="L28" s="43"/>
      <c r="M28" s="43"/>
      <c r="N28" s="44">
        <f>MAX(K25,K31)</f>
        <v>9</v>
      </c>
      <c r="O28" s="41">
        <v>3</v>
      </c>
      <c r="P28" s="51">
        <f>N28+O28</f>
        <v>12</v>
      </c>
      <c r="Q28" s="43"/>
      <c r="R28" s="360" t="s">
        <v>88</v>
      </c>
      <c r="S28" s="360"/>
      <c r="T28" s="360"/>
      <c r="U28" s="360"/>
      <c r="V28" s="360"/>
    </row>
    <row r="29" spans="4:36" ht="15.5">
      <c r="D29" s="50"/>
      <c r="E29" s="50"/>
      <c r="F29" s="50"/>
      <c r="G29" s="43"/>
      <c r="H29" s="43"/>
      <c r="I29" s="43"/>
      <c r="J29" s="43"/>
      <c r="K29" s="43"/>
      <c r="L29" s="43"/>
      <c r="M29" s="43"/>
      <c r="N29" s="45"/>
      <c r="O29" s="198" t="s">
        <v>44</v>
      </c>
      <c r="P29" s="46">
        <f>P30-P28</f>
        <v>0</v>
      </c>
      <c r="Q29" s="43"/>
      <c r="R29" s="360" t="s">
        <v>89</v>
      </c>
      <c r="S29" s="360"/>
      <c r="T29" s="360"/>
      <c r="U29" s="360"/>
      <c r="V29" s="360"/>
    </row>
    <row r="30" spans="4:36" ht="16" thickBot="1">
      <c r="D30" s="50"/>
      <c r="E30" s="50"/>
      <c r="F30" s="50"/>
      <c r="G30" s="43"/>
      <c r="H30" s="43"/>
      <c r="I30" s="43"/>
      <c r="J30" s="43"/>
      <c r="K30" s="43"/>
      <c r="L30" s="43"/>
      <c r="M30" s="43"/>
      <c r="N30" s="52">
        <f>P30-O28</f>
        <v>9</v>
      </c>
      <c r="O30" s="48">
        <v>2</v>
      </c>
      <c r="P30" s="49">
        <f>P28</f>
        <v>12</v>
      </c>
      <c r="Q30" s="43"/>
      <c r="R30" s="360" t="s">
        <v>90</v>
      </c>
      <c r="S30" s="360"/>
      <c r="T30" s="360"/>
      <c r="U30" s="360"/>
      <c r="V30" s="360"/>
    </row>
    <row r="31" spans="4:36" ht="16" thickTop="1">
      <c r="D31" s="40">
        <v>0</v>
      </c>
      <c r="E31" s="41">
        <v>3</v>
      </c>
      <c r="F31" s="42">
        <f>D31+E31</f>
        <v>3</v>
      </c>
      <c r="G31" s="43"/>
      <c r="H31" s="43"/>
      <c r="I31" s="44">
        <f>F31</f>
        <v>3</v>
      </c>
      <c r="J31" s="41">
        <v>6</v>
      </c>
      <c r="K31" s="42">
        <f>I31+J31</f>
        <v>9</v>
      </c>
      <c r="L31" s="43"/>
      <c r="M31" s="43"/>
      <c r="N31" s="43"/>
      <c r="O31" s="43"/>
      <c r="P31" s="43"/>
      <c r="Q31" s="43"/>
      <c r="R31" s="360" t="s">
        <v>84</v>
      </c>
      <c r="S31" s="360"/>
      <c r="T31" s="360"/>
      <c r="U31" s="360"/>
      <c r="V31" s="360"/>
    </row>
    <row r="32" spans="4:36" ht="15.5">
      <c r="D32" s="45"/>
      <c r="E32" s="198" t="s">
        <v>4</v>
      </c>
      <c r="F32" s="53">
        <f>F33-F31</f>
        <v>0</v>
      </c>
      <c r="G32" s="43"/>
      <c r="H32" s="43"/>
      <c r="I32" s="45"/>
      <c r="J32" s="198" t="s">
        <v>6</v>
      </c>
      <c r="K32" s="46">
        <f>K33-K31</f>
        <v>0</v>
      </c>
      <c r="L32" s="43"/>
      <c r="M32" s="43"/>
      <c r="N32" s="43"/>
      <c r="O32" s="43"/>
      <c r="P32" s="43"/>
      <c r="Q32" s="43"/>
      <c r="R32" s="361"/>
      <c r="S32" s="361"/>
      <c r="T32" s="361"/>
      <c r="U32" s="361"/>
      <c r="V32" s="30"/>
    </row>
    <row r="33" spans="2:22" ht="16" thickBot="1">
      <c r="D33" s="47">
        <f>F33-E31</f>
        <v>0</v>
      </c>
      <c r="E33" s="48">
        <v>2</v>
      </c>
      <c r="F33" s="49">
        <f>MIN(I33,F27)</f>
        <v>3</v>
      </c>
      <c r="G33" s="43"/>
      <c r="H33" s="43"/>
      <c r="I33" s="47">
        <f>K33-J31</f>
        <v>3</v>
      </c>
      <c r="J33" s="48">
        <v>2</v>
      </c>
      <c r="K33" s="49">
        <f>N30</f>
        <v>9</v>
      </c>
      <c r="L33" s="43"/>
      <c r="M33" s="43"/>
      <c r="N33" s="43"/>
      <c r="O33" s="43"/>
      <c r="P33" s="43"/>
      <c r="Q33" s="43"/>
      <c r="R33" s="30"/>
      <c r="S33" s="30"/>
      <c r="T33" s="30"/>
      <c r="U33" s="30"/>
      <c r="V33" s="30"/>
    </row>
    <row r="34" spans="2:22" ht="15" thickTop="1"/>
    <row r="37" spans="2:22" ht="15" thickBot="1"/>
    <row r="38" spans="2:22" ht="13.5" customHeight="1" thickTop="1" thickBot="1">
      <c r="B38" s="236" t="s">
        <v>9</v>
      </c>
      <c r="C38" s="228">
        <v>1</v>
      </c>
      <c r="D38" s="229">
        <v>2</v>
      </c>
      <c r="E38" s="229">
        <v>3</v>
      </c>
      <c r="F38" s="229">
        <v>4</v>
      </c>
      <c r="G38" s="229">
        <v>5</v>
      </c>
      <c r="H38" s="229">
        <v>6</v>
      </c>
      <c r="I38" s="229">
        <v>7</v>
      </c>
      <c r="J38" s="229">
        <v>8</v>
      </c>
      <c r="K38" s="229">
        <v>9</v>
      </c>
      <c r="L38" s="229">
        <v>10</v>
      </c>
      <c r="M38" s="229">
        <v>11</v>
      </c>
      <c r="N38" s="230">
        <v>12</v>
      </c>
    </row>
    <row r="39" spans="2:22" ht="13.5" customHeight="1" thickTop="1">
      <c r="B39" s="237" t="s">
        <v>125</v>
      </c>
      <c r="C39" s="238"/>
      <c r="D39" s="239"/>
      <c r="E39" s="240"/>
      <c r="F39" s="240"/>
      <c r="G39" s="240"/>
      <c r="H39" s="240"/>
      <c r="I39" s="240"/>
      <c r="J39" s="240"/>
      <c r="K39" s="240"/>
      <c r="L39" s="240"/>
      <c r="M39" s="240"/>
      <c r="N39" s="241"/>
    </row>
    <row r="40" spans="2:22" ht="13.5" customHeight="1">
      <c r="B40" s="242" t="s">
        <v>3</v>
      </c>
      <c r="C40" s="243">
        <v>2</v>
      </c>
      <c r="D40" s="244">
        <v>2</v>
      </c>
      <c r="E40" s="245"/>
      <c r="F40" s="246"/>
      <c r="G40" s="246"/>
      <c r="H40" s="246"/>
      <c r="I40" s="246"/>
      <c r="J40" s="246"/>
      <c r="K40" s="246"/>
      <c r="L40" s="246"/>
      <c r="M40" s="246"/>
      <c r="N40" s="247"/>
    </row>
    <row r="41" spans="2:22" ht="13.5" customHeight="1">
      <c r="B41" s="242" t="s">
        <v>4</v>
      </c>
      <c r="C41" s="248">
        <v>3</v>
      </c>
      <c r="D41" s="249">
        <v>3</v>
      </c>
      <c r="E41" s="250">
        <v>3</v>
      </c>
      <c r="F41" s="245"/>
      <c r="G41" s="251"/>
      <c r="H41" s="251"/>
      <c r="I41" s="252"/>
      <c r="J41" s="252"/>
      <c r="K41" s="246"/>
      <c r="L41" s="246"/>
      <c r="M41" s="246"/>
      <c r="N41" s="247"/>
    </row>
    <row r="42" spans="2:22" ht="13.5" customHeight="1">
      <c r="B42" s="242" t="s">
        <v>5</v>
      </c>
      <c r="C42" s="253"/>
      <c r="D42" s="254"/>
      <c r="E42" s="255">
        <v>2</v>
      </c>
      <c r="F42" s="244">
        <v>2</v>
      </c>
      <c r="G42" s="244">
        <v>2</v>
      </c>
      <c r="H42" s="244">
        <v>2</v>
      </c>
      <c r="I42" s="245"/>
      <c r="J42" s="251"/>
      <c r="K42" s="256"/>
      <c r="L42" s="246"/>
      <c r="M42" s="246"/>
      <c r="N42" s="247"/>
    </row>
    <row r="43" spans="2:22" ht="13.5" customHeight="1">
      <c r="B43" s="242" t="s">
        <v>6</v>
      </c>
      <c r="C43" s="257"/>
      <c r="D43" s="246"/>
      <c r="E43" s="254"/>
      <c r="F43" s="249">
        <v>1</v>
      </c>
      <c r="G43" s="249">
        <v>1</v>
      </c>
      <c r="H43" s="249">
        <v>1</v>
      </c>
      <c r="I43" s="249">
        <v>1</v>
      </c>
      <c r="J43" s="249">
        <v>1</v>
      </c>
      <c r="K43" s="249">
        <v>1</v>
      </c>
      <c r="L43" s="258"/>
      <c r="M43" s="256"/>
      <c r="N43" s="259"/>
    </row>
    <row r="44" spans="2:22" ht="13.5" customHeight="1" thickBot="1">
      <c r="B44" s="260" t="s">
        <v>44</v>
      </c>
      <c r="C44" s="261"/>
      <c r="D44" s="262"/>
      <c r="E44" s="262"/>
      <c r="F44" s="263"/>
      <c r="G44" s="263"/>
      <c r="H44" s="263"/>
      <c r="I44" s="263"/>
      <c r="J44" s="263"/>
      <c r="K44" s="264"/>
      <c r="L44" s="265">
        <v>3</v>
      </c>
      <c r="M44" s="265">
        <v>3</v>
      </c>
      <c r="N44" s="266">
        <v>3</v>
      </c>
    </row>
    <row r="45" spans="2:22" ht="13.5" customHeight="1" thickTop="1" thickBot="1">
      <c r="B45" s="267" t="s">
        <v>126</v>
      </c>
      <c r="C45" s="225">
        <v>5</v>
      </c>
      <c r="D45" s="226">
        <v>5</v>
      </c>
      <c r="E45" s="226">
        <v>5</v>
      </c>
      <c r="F45" s="226">
        <v>3</v>
      </c>
      <c r="G45" s="226">
        <v>3</v>
      </c>
      <c r="H45" s="226">
        <v>3</v>
      </c>
      <c r="I45" s="226">
        <v>1</v>
      </c>
      <c r="J45" s="226">
        <v>1</v>
      </c>
      <c r="K45" s="226">
        <v>1</v>
      </c>
      <c r="L45" s="226">
        <v>3</v>
      </c>
      <c r="M45" s="226">
        <v>3</v>
      </c>
      <c r="N45" s="227">
        <v>3</v>
      </c>
    </row>
    <row r="46" spans="2:22" ht="15" thickTop="1">
      <c r="B46" s="231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232"/>
    </row>
    <row r="47" spans="2:22">
      <c r="B47" s="231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232"/>
    </row>
    <row r="48" spans="2:22">
      <c r="B48" s="231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232"/>
    </row>
    <row r="49" spans="2:14">
      <c r="B49" s="231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232"/>
    </row>
    <row r="50" spans="2:14">
      <c r="B50" s="231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232"/>
    </row>
    <row r="51" spans="2:14">
      <c r="B51" s="231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232"/>
    </row>
    <row r="52" spans="2:14">
      <c r="B52" s="231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232"/>
    </row>
    <row r="53" spans="2:14" ht="15" thickBot="1">
      <c r="B53" s="233"/>
      <c r="C53" s="234"/>
      <c r="D53" s="234"/>
      <c r="E53" s="234"/>
      <c r="F53" s="234"/>
      <c r="G53" s="234"/>
      <c r="H53" s="234"/>
      <c r="I53" s="234"/>
      <c r="J53" s="234"/>
      <c r="K53" s="234"/>
      <c r="L53" s="234"/>
      <c r="M53" s="234"/>
      <c r="N53" s="235"/>
    </row>
    <row r="54" spans="2:14" ht="15.5" thickTop="1" thickBot="1"/>
    <row r="55" spans="2:14" ht="15.5" thickTop="1" thickBot="1">
      <c r="B55" s="236" t="s">
        <v>9</v>
      </c>
      <c r="C55" s="228">
        <v>1</v>
      </c>
      <c r="D55" s="229">
        <v>2</v>
      </c>
      <c r="E55" s="229">
        <v>3</v>
      </c>
      <c r="F55" s="229">
        <v>4</v>
      </c>
      <c r="G55" s="229">
        <v>5</v>
      </c>
      <c r="H55" s="229">
        <v>6</v>
      </c>
      <c r="I55" s="229">
        <v>7</v>
      </c>
      <c r="J55" s="229">
        <v>8</v>
      </c>
      <c r="K55" s="229">
        <v>9</v>
      </c>
      <c r="L55" s="229">
        <v>10</v>
      </c>
      <c r="M55" s="229">
        <v>11</v>
      </c>
      <c r="N55" s="230">
        <v>12</v>
      </c>
    </row>
    <row r="56" spans="2:14" ht="15" thickTop="1">
      <c r="B56" s="237" t="s">
        <v>125</v>
      </c>
      <c r="C56" s="238"/>
      <c r="D56" s="239"/>
      <c r="E56" s="240"/>
      <c r="F56" s="240"/>
      <c r="G56" s="240"/>
      <c r="H56" s="240"/>
      <c r="I56" s="240"/>
      <c r="J56" s="240"/>
      <c r="K56" s="240"/>
      <c r="L56" s="240"/>
      <c r="M56" s="240"/>
      <c r="N56" s="241"/>
    </row>
    <row r="57" spans="2:14">
      <c r="B57" s="242" t="s">
        <v>3</v>
      </c>
      <c r="C57" s="246"/>
      <c r="D57" s="246"/>
      <c r="E57" s="246"/>
      <c r="F57" s="255">
        <v>2</v>
      </c>
      <c r="G57" s="255">
        <v>2</v>
      </c>
      <c r="H57" s="246"/>
      <c r="I57" s="246"/>
      <c r="J57" s="246"/>
      <c r="K57" s="246"/>
      <c r="L57" s="246"/>
      <c r="M57" s="246"/>
      <c r="N57" s="247"/>
    </row>
    <row r="58" spans="2:14">
      <c r="B58" s="242" t="s">
        <v>4</v>
      </c>
      <c r="C58" s="248">
        <v>3</v>
      </c>
      <c r="D58" s="249">
        <v>3</v>
      </c>
      <c r="E58" s="249">
        <v>3</v>
      </c>
      <c r="F58" s="246"/>
      <c r="G58" s="246"/>
      <c r="H58" s="251"/>
      <c r="I58" s="252"/>
      <c r="J58" s="252"/>
      <c r="K58" s="246"/>
      <c r="L58" s="246"/>
      <c r="M58" s="246"/>
      <c r="N58" s="247"/>
    </row>
    <row r="59" spans="2:14">
      <c r="B59" s="242" t="s">
        <v>5</v>
      </c>
      <c r="C59" s="253"/>
      <c r="D59" s="246"/>
      <c r="E59" s="246"/>
      <c r="F59" s="246"/>
      <c r="G59" s="246"/>
      <c r="H59" s="255">
        <v>2</v>
      </c>
      <c r="I59" s="244">
        <v>2</v>
      </c>
      <c r="J59" s="244">
        <v>2</v>
      </c>
      <c r="K59" s="244">
        <v>2</v>
      </c>
      <c r="L59" s="246"/>
      <c r="M59" s="246"/>
      <c r="N59" s="247"/>
    </row>
    <row r="60" spans="2:14">
      <c r="B60" s="242" t="s">
        <v>6</v>
      </c>
      <c r="C60" s="257"/>
      <c r="D60" s="246"/>
      <c r="E60" s="254"/>
      <c r="F60" s="249">
        <v>1</v>
      </c>
      <c r="G60" s="249">
        <v>1</v>
      </c>
      <c r="H60" s="249">
        <v>1</v>
      </c>
      <c r="I60" s="249">
        <v>1</v>
      </c>
      <c r="J60" s="249">
        <v>1</v>
      </c>
      <c r="K60" s="249">
        <v>1</v>
      </c>
      <c r="L60" s="258"/>
      <c r="M60" s="256"/>
      <c r="N60" s="259"/>
    </row>
    <row r="61" spans="2:14" ht="15" thickBot="1">
      <c r="B61" s="260" t="s">
        <v>44</v>
      </c>
      <c r="C61" s="261"/>
      <c r="D61" s="262"/>
      <c r="E61" s="262"/>
      <c r="F61" s="263"/>
      <c r="G61" s="263"/>
      <c r="H61" s="263"/>
      <c r="I61" s="263"/>
      <c r="J61" s="263"/>
      <c r="K61" s="264"/>
      <c r="L61" s="265">
        <v>3</v>
      </c>
      <c r="M61" s="265">
        <v>3</v>
      </c>
      <c r="N61" s="266">
        <v>3</v>
      </c>
    </row>
    <row r="62" spans="2:14" ht="15.5" thickTop="1" thickBot="1">
      <c r="B62" s="267" t="s">
        <v>126</v>
      </c>
      <c r="C62" s="225">
        <v>3</v>
      </c>
      <c r="D62" s="226">
        <v>3</v>
      </c>
      <c r="E62" s="226">
        <v>3</v>
      </c>
      <c r="F62" s="226">
        <v>3</v>
      </c>
      <c r="G62" s="226">
        <v>3</v>
      </c>
      <c r="H62" s="226">
        <v>3</v>
      </c>
      <c r="I62" s="226">
        <v>3</v>
      </c>
      <c r="J62" s="226">
        <v>3</v>
      </c>
      <c r="K62" s="226">
        <v>3</v>
      </c>
      <c r="L62" s="226">
        <v>3</v>
      </c>
      <c r="M62" s="226">
        <v>3</v>
      </c>
      <c r="N62" s="227">
        <v>3</v>
      </c>
    </row>
    <row r="63" spans="2:14" ht="15" thickTop="1">
      <c r="B63" s="231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232"/>
    </row>
    <row r="64" spans="2:14">
      <c r="B64" s="231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232"/>
    </row>
    <row r="65" spans="2:14">
      <c r="B65" s="231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232"/>
    </row>
    <row r="66" spans="2:14">
      <c r="B66" s="231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232"/>
    </row>
    <row r="67" spans="2:14">
      <c r="B67" s="231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232"/>
    </row>
    <row r="68" spans="2:14">
      <c r="B68" s="231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232"/>
    </row>
    <row r="69" spans="2:14">
      <c r="B69" s="231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232"/>
    </row>
    <row r="70" spans="2:14" ht="15" thickBot="1">
      <c r="B70" s="233"/>
      <c r="C70" s="234"/>
      <c r="D70" s="234"/>
      <c r="E70" s="234"/>
      <c r="F70" s="234"/>
      <c r="G70" s="234"/>
      <c r="H70" s="234"/>
      <c r="I70" s="234"/>
      <c r="J70" s="234"/>
      <c r="K70" s="234"/>
      <c r="L70" s="234"/>
      <c r="M70" s="234"/>
      <c r="N70" s="235"/>
    </row>
    <row r="71" spans="2:14" ht="15" thickTop="1"/>
  </sheetData>
  <mergeCells count="17">
    <mergeCell ref="P3:Q3"/>
    <mergeCell ref="R14:U14"/>
    <mergeCell ref="R7:V7"/>
    <mergeCell ref="R8:V8"/>
    <mergeCell ref="R9:V9"/>
    <mergeCell ref="R12:V12"/>
    <mergeCell ref="R13:V13"/>
    <mergeCell ref="P21:Q21"/>
    <mergeCell ref="R25:V25"/>
    <mergeCell ref="R26:V26"/>
    <mergeCell ref="R27:V27"/>
    <mergeCell ref="R28:V28"/>
    <mergeCell ref="X10:AJ16"/>
    <mergeCell ref="R29:V29"/>
    <mergeCell ref="R30:V30"/>
    <mergeCell ref="R31:V31"/>
    <mergeCell ref="R32:U3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2:S54"/>
  <sheetViews>
    <sheetView showGridLines="0" zoomScale="70" zoomScaleNormal="70" workbookViewId="0">
      <selection activeCell="X19" sqref="X19"/>
    </sheetView>
  </sheetViews>
  <sheetFormatPr defaultRowHeight="14.5"/>
  <cols>
    <col min="5" max="5" width="14.36328125" customWidth="1"/>
    <col min="6" max="6" width="13.7265625" customWidth="1"/>
    <col min="7" max="7" width="14.1796875" customWidth="1"/>
    <col min="11" max="11" width="16.54296875" customWidth="1"/>
    <col min="12" max="12" width="15.7265625" customWidth="1"/>
    <col min="13" max="16" width="8.81640625" customWidth="1"/>
  </cols>
  <sheetData>
    <row r="2" spans="2:19">
      <c r="B2" s="366" t="s">
        <v>118</v>
      </c>
      <c r="C2" s="366"/>
      <c r="D2" s="366" t="s">
        <v>119</v>
      </c>
      <c r="E2" s="366"/>
      <c r="F2" s="366" t="s">
        <v>120</v>
      </c>
      <c r="G2" s="366"/>
    </row>
    <row r="3" spans="2:19">
      <c r="B3" s="185" t="s">
        <v>9</v>
      </c>
      <c r="C3" s="185" t="s">
        <v>10</v>
      </c>
      <c r="D3" s="186" t="s">
        <v>9</v>
      </c>
      <c r="E3" s="186" t="s">
        <v>10</v>
      </c>
      <c r="F3" s="186" t="s">
        <v>9</v>
      </c>
      <c r="G3" s="186" t="s">
        <v>10</v>
      </c>
    </row>
    <row r="4" spans="2:19">
      <c r="B4" s="184">
        <f>Normal!E141</f>
        <v>12</v>
      </c>
      <c r="C4" s="184">
        <f>Normal!F141</f>
        <v>4800</v>
      </c>
      <c r="D4" s="5">
        <f>'TCT+CRS'!E170</f>
        <v>12</v>
      </c>
      <c r="E4" s="5">
        <f>'TCT+CRS'!F170</f>
        <v>4800</v>
      </c>
      <c r="F4" s="5">
        <f>'TCT+CRS, Orvertime'!E170</f>
        <v>12</v>
      </c>
      <c r="G4" s="187">
        <f>'TCT+CRS, Orvertime'!F170</f>
        <v>4800</v>
      </c>
    </row>
    <row r="5" spans="2:19">
      <c r="B5" s="184">
        <f>Normal!E142</f>
        <v>9</v>
      </c>
      <c r="C5" s="184">
        <f>Normal!F142</f>
        <v>4375</v>
      </c>
      <c r="D5" s="5">
        <f>'TCT+CRS'!E171</f>
        <v>11</v>
      </c>
      <c r="E5" s="5">
        <f>'TCT+CRS'!F171</f>
        <v>4400</v>
      </c>
      <c r="F5" s="5">
        <f>'TCT+CRS, Orvertime'!E171</f>
        <v>11</v>
      </c>
      <c r="G5" s="187">
        <f>'TCT+CRS, Orvertime'!F171</f>
        <v>4527.8</v>
      </c>
    </row>
    <row r="6" spans="2:19">
      <c r="B6" s="184">
        <f>Normal!E143</f>
        <v>8</v>
      </c>
      <c r="C6" s="184">
        <f>Normal!F143</f>
        <v>4325</v>
      </c>
      <c r="D6" s="5">
        <f>'TCT+CRS'!E172</f>
        <v>10</v>
      </c>
      <c r="E6" s="5">
        <f>'TCT+CRS'!F172</f>
        <v>4075</v>
      </c>
      <c r="F6" s="5">
        <f>'TCT+CRS, Orvertime'!E172</f>
        <v>10</v>
      </c>
      <c r="G6" s="187">
        <f>'TCT+CRS, Orvertime'!F172</f>
        <v>4205.8</v>
      </c>
    </row>
    <row r="7" spans="2:19">
      <c r="B7" s="184">
        <f>Normal!E144</f>
        <v>7</v>
      </c>
      <c r="C7" s="184">
        <f>Normal!F144</f>
        <v>4475</v>
      </c>
      <c r="D7" s="5">
        <f>'TCT+CRS'!E173</f>
        <v>9</v>
      </c>
      <c r="E7" s="5">
        <f>'TCT+CRS'!F173</f>
        <v>4175</v>
      </c>
      <c r="F7" s="5">
        <f>'TCT+CRS, Orvertime'!E173</f>
        <v>9</v>
      </c>
      <c r="G7" s="187">
        <f>'TCT+CRS, Orvertime'!F173</f>
        <v>4287.8</v>
      </c>
    </row>
    <row r="8" spans="2:19">
      <c r="B8" s="184"/>
      <c r="C8" s="184"/>
      <c r="D8" s="5"/>
      <c r="E8" s="5"/>
      <c r="F8" s="5"/>
      <c r="G8" s="8"/>
    </row>
    <row r="9" spans="2:19" ht="15" thickBot="1"/>
    <row r="10" spans="2:19" ht="35" customHeight="1" thickTop="1" thickBot="1">
      <c r="D10" s="394" t="s">
        <v>123</v>
      </c>
      <c r="E10" s="395"/>
      <c r="F10" s="395"/>
      <c r="G10" s="395"/>
      <c r="H10" s="395"/>
      <c r="I10" s="395"/>
      <c r="J10" s="395"/>
      <c r="K10" s="395"/>
      <c r="L10" s="395"/>
      <c r="M10" s="395"/>
      <c r="N10" s="395"/>
      <c r="O10" s="395"/>
      <c r="P10" s="396"/>
    </row>
    <row r="11" spans="2:19" ht="28" customHeight="1" thickTop="1">
      <c r="D11" s="397" t="s">
        <v>1</v>
      </c>
      <c r="E11" s="399" t="s">
        <v>9</v>
      </c>
      <c r="F11" s="399" t="s">
        <v>10</v>
      </c>
      <c r="G11" s="407" t="s">
        <v>28</v>
      </c>
      <c r="H11" s="407"/>
      <c r="I11" s="407"/>
      <c r="J11" s="407"/>
      <c r="K11" s="407"/>
      <c r="L11" s="407" t="s">
        <v>27</v>
      </c>
      <c r="M11" s="407"/>
      <c r="N11" s="407"/>
      <c r="O11" s="407"/>
      <c r="P11" s="408"/>
    </row>
    <row r="12" spans="2:19" ht="32.5" customHeight="1">
      <c r="D12" s="398"/>
      <c r="E12" s="400"/>
      <c r="F12" s="400"/>
      <c r="G12" s="403" t="s">
        <v>29</v>
      </c>
      <c r="H12" s="403"/>
      <c r="I12" s="403"/>
      <c r="J12" s="403"/>
      <c r="K12" s="193" t="s">
        <v>7</v>
      </c>
      <c r="L12" s="403"/>
      <c r="M12" s="403"/>
      <c r="N12" s="403"/>
      <c r="O12" s="403"/>
      <c r="P12" s="409"/>
    </row>
    <row r="13" spans="2:19" ht="26" customHeight="1">
      <c r="D13" s="188">
        <v>1</v>
      </c>
      <c r="E13" s="196">
        <v>12</v>
      </c>
      <c r="F13" s="196">
        <v>4800</v>
      </c>
      <c r="G13" s="392" t="s">
        <v>31</v>
      </c>
      <c r="H13" s="392"/>
      <c r="I13" s="392"/>
      <c r="J13" s="392"/>
      <c r="K13" s="191" t="s">
        <v>30</v>
      </c>
      <c r="L13" s="392" t="s">
        <v>116</v>
      </c>
      <c r="M13" s="392"/>
      <c r="N13" s="392"/>
      <c r="O13" s="392"/>
      <c r="P13" s="402"/>
    </row>
    <row r="14" spans="2:19" ht="26" customHeight="1">
      <c r="D14" s="188">
        <v>2</v>
      </c>
      <c r="E14" s="196">
        <v>11</v>
      </c>
      <c r="F14" s="196">
        <v>4400</v>
      </c>
      <c r="G14" s="392" t="s">
        <v>45</v>
      </c>
      <c r="H14" s="392"/>
      <c r="I14" s="392"/>
      <c r="J14" s="392"/>
      <c r="K14" s="191" t="s">
        <v>30</v>
      </c>
      <c r="L14" s="392"/>
      <c r="M14" s="392"/>
      <c r="N14" s="392"/>
      <c r="O14" s="392"/>
      <c r="P14" s="402"/>
    </row>
    <row r="15" spans="2:19" ht="26" customHeight="1">
      <c r="D15" s="189">
        <v>3</v>
      </c>
      <c r="E15" s="197">
        <v>10</v>
      </c>
      <c r="F15" s="197">
        <v>4075</v>
      </c>
      <c r="G15" s="393" t="s">
        <v>30</v>
      </c>
      <c r="H15" s="393"/>
      <c r="I15" s="393"/>
      <c r="J15" s="393"/>
      <c r="K15" s="190" t="s">
        <v>30</v>
      </c>
      <c r="L15" s="404" t="s">
        <v>114</v>
      </c>
      <c r="M15" s="404"/>
      <c r="N15" s="404"/>
      <c r="O15" s="404"/>
      <c r="P15" s="405"/>
    </row>
    <row r="16" spans="2:19" ht="26" customHeight="1" thickBot="1">
      <c r="D16" s="189">
        <v>4</v>
      </c>
      <c r="E16" s="196">
        <v>9</v>
      </c>
      <c r="F16" s="196">
        <v>4175</v>
      </c>
      <c r="G16" s="376" t="s">
        <v>30</v>
      </c>
      <c r="H16" s="377"/>
      <c r="I16" s="377"/>
      <c r="J16" s="378"/>
      <c r="K16" s="190" t="s">
        <v>30</v>
      </c>
      <c r="L16" s="393" t="s">
        <v>122</v>
      </c>
      <c r="M16" s="393"/>
      <c r="N16" s="393"/>
      <c r="O16" s="393"/>
      <c r="P16" s="406"/>
      <c r="S16" t="s">
        <v>68</v>
      </c>
    </row>
    <row r="17" spans="4:16" ht="38.5" customHeight="1" thickTop="1" thickBot="1">
      <c r="D17" s="394" t="s">
        <v>121</v>
      </c>
      <c r="E17" s="395"/>
      <c r="F17" s="395"/>
      <c r="G17" s="395"/>
      <c r="H17" s="395"/>
      <c r="I17" s="395"/>
      <c r="J17" s="395"/>
      <c r="K17" s="395"/>
      <c r="L17" s="395"/>
      <c r="M17" s="395"/>
      <c r="N17" s="395"/>
      <c r="O17" s="395"/>
      <c r="P17" s="396"/>
    </row>
    <row r="18" spans="4:16" ht="31" customHeight="1" thickTop="1">
      <c r="D18" s="397" t="s">
        <v>1</v>
      </c>
      <c r="E18" s="399" t="s">
        <v>9</v>
      </c>
      <c r="F18" s="399" t="s">
        <v>10</v>
      </c>
      <c r="G18" s="379" t="s">
        <v>28</v>
      </c>
      <c r="H18" s="380"/>
      <c r="I18" s="380"/>
      <c r="J18" s="380"/>
      <c r="K18" s="380"/>
      <c r="L18" s="401"/>
      <c r="M18" s="379" t="s">
        <v>27</v>
      </c>
      <c r="N18" s="380"/>
      <c r="O18" s="380"/>
      <c r="P18" s="381"/>
    </row>
    <row r="19" spans="4:16" ht="29" customHeight="1">
      <c r="D19" s="398"/>
      <c r="E19" s="400"/>
      <c r="F19" s="400"/>
      <c r="G19" s="403" t="s">
        <v>29</v>
      </c>
      <c r="H19" s="403"/>
      <c r="I19" s="403"/>
      <c r="J19" s="403"/>
      <c r="K19" s="194" t="s">
        <v>7</v>
      </c>
      <c r="L19" s="195" t="s">
        <v>49</v>
      </c>
      <c r="M19" s="382"/>
      <c r="N19" s="383"/>
      <c r="O19" s="383"/>
      <c r="P19" s="384"/>
    </row>
    <row r="20" spans="4:16" ht="25" customHeight="1">
      <c r="D20" s="188">
        <v>1</v>
      </c>
      <c r="E20" s="196">
        <v>12</v>
      </c>
      <c r="F20" s="270">
        <v>4800</v>
      </c>
      <c r="G20" s="392" t="s">
        <v>31</v>
      </c>
      <c r="H20" s="392"/>
      <c r="I20" s="392"/>
      <c r="J20" s="392"/>
      <c r="K20" s="191" t="s">
        <v>30</v>
      </c>
      <c r="L20" s="192" t="s">
        <v>30</v>
      </c>
      <c r="M20" s="385" t="s">
        <v>116</v>
      </c>
      <c r="N20" s="386"/>
      <c r="O20" s="386"/>
      <c r="P20" s="387"/>
    </row>
    <row r="21" spans="4:16" ht="25" customHeight="1">
      <c r="D21" s="189">
        <v>2</v>
      </c>
      <c r="E21" s="197">
        <v>11</v>
      </c>
      <c r="F21" s="270">
        <v>4527.8</v>
      </c>
      <c r="G21" s="393" t="s">
        <v>45</v>
      </c>
      <c r="H21" s="393"/>
      <c r="I21" s="393"/>
      <c r="J21" s="393"/>
      <c r="K21" s="190" t="s">
        <v>30</v>
      </c>
      <c r="L21" s="190" t="s">
        <v>30</v>
      </c>
      <c r="M21" s="388" t="s">
        <v>114</v>
      </c>
      <c r="N21" s="389"/>
      <c r="O21" s="389"/>
      <c r="P21" s="390"/>
    </row>
    <row r="22" spans="4:16" ht="25" customHeight="1">
      <c r="D22" s="188">
        <v>3</v>
      </c>
      <c r="E22" s="196">
        <v>10</v>
      </c>
      <c r="F22" s="270">
        <v>4205.8</v>
      </c>
      <c r="G22" s="392" t="s">
        <v>30</v>
      </c>
      <c r="H22" s="392"/>
      <c r="I22" s="392"/>
      <c r="J22" s="392"/>
      <c r="K22" s="191" t="s">
        <v>30</v>
      </c>
      <c r="L22" s="190" t="s">
        <v>50</v>
      </c>
      <c r="M22" s="376"/>
      <c r="N22" s="377"/>
      <c r="O22" s="377"/>
      <c r="P22" s="391"/>
    </row>
    <row r="23" spans="4:16" ht="25" customHeight="1">
      <c r="D23" s="189">
        <v>4</v>
      </c>
      <c r="E23" s="196">
        <v>9</v>
      </c>
      <c r="F23" s="270">
        <v>4287.8</v>
      </c>
      <c r="G23" s="376" t="s">
        <v>30</v>
      </c>
      <c r="H23" s="377"/>
      <c r="I23" s="377"/>
      <c r="J23" s="378"/>
      <c r="K23" s="190" t="s">
        <v>30</v>
      </c>
      <c r="L23" s="190" t="s">
        <v>50</v>
      </c>
      <c r="M23" s="376" t="s">
        <v>122</v>
      </c>
      <c r="N23" s="377"/>
      <c r="O23" s="377"/>
      <c r="P23" s="391"/>
    </row>
    <row r="24" spans="4:16">
      <c r="D24" s="367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9"/>
    </row>
    <row r="25" spans="4:16">
      <c r="D25" s="370"/>
      <c r="E25" s="371"/>
      <c r="F25" s="371"/>
      <c r="G25" s="371"/>
      <c r="H25" s="371"/>
      <c r="I25" s="371"/>
      <c r="J25" s="371"/>
      <c r="K25" s="371"/>
      <c r="L25" s="371"/>
      <c r="M25" s="371"/>
      <c r="N25" s="371"/>
      <c r="O25" s="371"/>
      <c r="P25" s="372"/>
    </row>
    <row r="26" spans="4:16">
      <c r="D26" s="370"/>
      <c r="E26" s="371"/>
      <c r="F26" s="371"/>
      <c r="G26" s="371"/>
      <c r="H26" s="371"/>
      <c r="I26" s="371"/>
      <c r="J26" s="371"/>
      <c r="K26" s="371"/>
      <c r="L26" s="371"/>
      <c r="M26" s="371"/>
      <c r="N26" s="371"/>
      <c r="O26" s="371"/>
      <c r="P26" s="372"/>
    </row>
    <row r="27" spans="4:16">
      <c r="D27" s="370"/>
      <c r="E27" s="371"/>
      <c r="F27" s="371"/>
      <c r="G27" s="371"/>
      <c r="H27" s="371"/>
      <c r="I27" s="371"/>
      <c r="J27" s="371"/>
      <c r="K27" s="371"/>
      <c r="L27" s="371"/>
      <c r="M27" s="371"/>
      <c r="N27" s="371"/>
      <c r="O27" s="371"/>
      <c r="P27" s="372"/>
    </row>
    <row r="28" spans="4:16">
      <c r="D28" s="370"/>
      <c r="E28" s="371"/>
      <c r="F28" s="371"/>
      <c r="G28" s="371"/>
      <c r="H28" s="371"/>
      <c r="I28" s="371"/>
      <c r="J28" s="371"/>
      <c r="K28" s="371"/>
      <c r="L28" s="371"/>
      <c r="M28" s="371"/>
      <c r="N28" s="371"/>
      <c r="O28" s="371"/>
      <c r="P28" s="372"/>
    </row>
    <row r="29" spans="4:16">
      <c r="D29" s="370"/>
      <c r="E29" s="371"/>
      <c r="F29" s="371"/>
      <c r="G29" s="371"/>
      <c r="H29" s="371"/>
      <c r="I29" s="371"/>
      <c r="J29" s="371"/>
      <c r="K29" s="371"/>
      <c r="L29" s="371"/>
      <c r="M29" s="371"/>
      <c r="N29" s="371"/>
      <c r="O29" s="371"/>
      <c r="P29" s="372"/>
    </row>
    <row r="30" spans="4:16">
      <c r="D30" s="370"/>
      <c r="E30" s="371"/>
      <c r="F30" s="371"/>
      <c r="G30" s="371"/>
      <c r="H30" s="371"/>
      <c r="I30" s="371"/>
      <c r="J30" s="371"/>
      <c r="K30" s="371"/>
      <c r="L30" s="371"/>
      <c r="M30" s="371"/>
      <c r="N30" s="371"/>
      <c r="O30" s="371"/>
      <c r="P30" s="372"/>
    </row>
    <row r="31" spans="4:16">
      <c r="D31" s="370"/>
      <c r="E31" s="371"/>
      <c r="F31" s="371"/>
      <c r="G31" s="371"/>
      <c r="H31" s="371"/>
      <c r="I31" s="371"/>
      <c r="J31" s="371"/>
      <c r="K31" s="371"/>
      <c r="L31" s="371"/>
      <c r="M31" s="371"/>
      <c r="N31" s="371"/>
      <c r="O31" s="371"/>
      <c r="P31" s="372"/>
    </row>
    <row r="32" spans="4:16">
      <c r="D32" s="370"/>
      <c r="E32" s="371"/>
      <c r="F32" s="371"/>
      <c r="G32" s="371"/>
      <c r="H32" s="371"/>
      <c r="I32" s="371"/>
      <c r="J32" s="371"/>
      <c r="K32" s="371"/>
      <c r="L32" s="371"/>
      <c r="M32" s="371"/>
      <c r="N32" s="371"/>
      <c r="O32" s="371"/>
      <c r="P32" s="372"/>
    </row>
    <row r="33" spans="4:16">
      <c r="D33" s="370"/>
      <c r="E33" s="371"/>
      <c r="F33" s="371"/>
      <c r="G33" s="371"/>
      <c r="H33" s="371"/>
      <c r="I33" s="371"/>
      <c r="J33" s="371"/>
      <c r="K33" s="371"/>
      <c r="L33" s="371"/>
      <c r="M33" s="371"/>
      <c r="N33" s="371"/>
      <c r="O33" s="371"/>
      <c r="P33" s="372"/>
    </row>
    <row r="34" spans="4:16">
      <c r="D34" s="370"/>
      <c r="E34" s="371"/>
      <c r="F34" s="371"/>
      <c r="G34" s="371"/>
      <c r="H34" s="371"/>
      <c r="I34" s="371"/>
      <c r="J34" s="371"/>
      <c r="K34" s="371"/>
      <c r="L34" s="371"/>
      <c r="M34" s="371"/>
      <c r="N34" s="371"/>
      <c r="O34" s="371"/>
      <c r="P34" s="372"/>
    </row>
    <row r="35" spans="4:16">
      <c r="D35" s="370"/>
      <c r="E35" s="371"/>
      <c r="F35" s="371"/>
      <c r="G35" s="371"/>
      <c r="H35" s="371"/>
      <c r="I35" s="371"/>
      <c r="J35" s="371"/>
      <c r="K35" s="371"/>
      <c r="L35" s="371"/>
      <c r="M35" s="371"/>
      <c r="N35" s="371"/>
      <c r="O35" s="371"/>
      <c r="P35" s="372"/>
    </row>
    <row r="36" spans="4:16">
      <c r="D36" s="370"/>
      <c r="E36" s="371"/>
      <c r="F36" s="371"/>
      <c r="G36" s="371"/>
      <c r="H36" s="371"/>
      <c r="I36" s="371"/>
      <c r="J36" s="371"/>
      <c r="K36" s="371"/>
      <c r="L36" s="371"/>
      <c r="M36" s="371"/>
      <c r="N36" s="371"/>
      <c r="O36" s="371"/>
      <c r="P36" s="372"/>
    </row>
    <row r="37" spans="4:16">
      <c r="D37" s="370"/>
      <c r="E37" s="371"/>
      <c r="F37" s="371"/>
      <c r="G37" s="371"/>
      <c r="H37" s="371"/>
      <c r="I37" s="371"/>
      <c r="J37" s="371"/>
      <c r="K37" s="371"/>
      <c r="L37" s="371"/>
      <c r="M37" s="371"/>
      <c r="N37" s="371"/>
      <c r="O37" s="371"/>
      <c r="P37" s="372"/>
    </row>
    <row r="38" spans="4:16">
      <c r="D38" s="370"/>
      <c r="E38" s="371"/>
      <c r="F38" s="371"/>
      <c r="G38" s="371"/>
      <c r="H38" s="371"/>
      <c r="I38" s="371"/>
      <c r="J38" s="371"/>
      <c r="K38" s="371"/>
      <c r="L38" s="371"/>
      <c r="M38" s="371"/>
      <c r="N38" s="371"/>
      <c r="O38" s="371"/>
      <c r="P38" s="372"/>
    </row>
    <row r="39" spans="4:16">
      <c r="D39" s="370"/>
      <c r="E39" s="371"/>
      <c r="F39" s="371"/>
      <c r="G39" s="371"/>
      <c r="H39" s="371"/>
      <c r="I39" s="371"/>
      <c r="J39" s="371"/>
      <c r="K39" s="371"/>
      <c r="L39" s="371"/>
      <c r="M39" s="371"/>
      <c r="N39" s="371"/>
      <c r="O39" s="371"/>
      <c r="P39" s="372"/>
    </row>
    <row r="40" spans="4:16">
      <c r="D40" s="370"/>
      <c r="E40" s="371"/>
      <c r="F40" s="371"/>
      <c r="G40" s="371"/>
      <c r="H40" s="371"/>
      <c r="I40" s="371"/>
      <c r="J40" s="371"/>
      <c r="K40" s="371"/>
      <c r="L40" s="371"/>
      <c r="M40" s="371"/>
      <c r="N40" s="371"/>
      <c r="O40" s="371"/>
      <c r="P40" s="372"/>
    </row>
    <row r="41" spans="4:16">
      <c r="D41" s="370"/>
      <c r="E41" s="371"/>
      <c r="F41" s="371"/>
      <c r="G41" s="371"/>
      <c r="H41" s="371"/>
      <c r="I41" s="371"/>
      <c r="J41" s="371"/>
      <c r="K41" s="371"/>
      <c r="L41" s="371"/>
      <c r="M41" s="371"/>
      <c r="N41" s="371"/>
      <c r="O41" s="371"/>
      <c r="P41" s="372"/>
    </row>
    <row r="42" spans="4:16">
      <c r="D42" s="370"/>
      <c r="E42" s="371"/>
      <c r="F42" s="371"/>
      <c r="G42" s="371"/>
      <c r="H42" s="371"/>
      <c r="I42" s="371"/>
      <c r="J42" s="371"/>
      <c r="K42" s="371"/>
      <c r="L42" s="371"/>
      <c r="M42" s="371"/>
      <c r="N42" s="371"/>
      <c r="O42" s="371"/>
      <c r="P42" s="372"/>
    </row>
    <row r="43" spans="4:16">
      <c r="D43" s="370"/>
      <c r="E43" s="371"/>
      <c r="F43" s="371"/>
      <c r="G43" s="371"/>
      <c r="H43" s="371"/>
      <c r="I43" s="371"/>
      <c r="J43" s="371"/>
      <c r="K43" s="371"/>
      <c r="L43" s="371"/>
      <c r="M43" s="371"/>
      <c r="N43" s="371"/>
      <c r="O43" s="371"/>
      <c r="P43" s="372"/>
    </row>
    <row r="44" spans="4:16">
      <c r="D44" s="370"/>
      <c r="E44" s="371"/>
      <c r="F44" s="371"/>
      <c r="G44" s="371"/>
      <c r="H44" s="371"/>
      <c r="I44" s="371"/>
      <c r="J44" s="371"/>
      <c r="K44" s="371"/>
      <c r="L44" s="371"/>
      <c r="M44" s="371"/>
      <c r="N44" s="371"/>
      <c r="O44" s="371"/>
      <c r="P44" s="372"/>
    </row>
    <row r="45" spans="4:16">
      <c r="D45" s="370"/>
      <c r="E45" s="371"/>
      <c r="F45" s="371"/>
      <c r="G45" s="371"/>
      <c r="H45" s="371"/>
      <c r="I45" s="371"/>
      <c r="J45" s="371"/>
      <c r="K45" s="371"/>
      <c r="L45" s="371"/>
      <c r="M45" s="371"/>
      <c r="N45" s="371"/>
      <c r="O45" s="371"/>
      <c r="P45" s="372"/>
    </row>
    <row r="46" spans="4:16">
      <c r="D46" s="370"/>
      <c r="E46" s="371"/>
      <c r="F46" s="371"/>
      <c r="G46" s="371"/>
      <c r="H46" s="371"/>
      <c r="I46" s="371"/>
      <c r="J46" s="371"/>
      <c r="K46" s="371"/>
      <c r="L46" s="371"/>
      <c r="M46" s="371"/>
      <c r="N46" s="371"/>
      <c r="O46" s="371"/>
      <c r="P46" s="372"/>
    </row>
    <row r="47" spans="4:16">
      <c r="D47" s="370"/>
      <c r="E47" s="371"/>
      <c r="F47" s="371"/>
      <c r="G47" s="371"/>
      <c r="H47" s="371"/>
      <c r="I47" s="371"/>
      <c r="J47" s="371"/>
      <c r="K47" s="371"/>
      <c r="L47" s="371"/>
      <c r="M47" s="371"/>
      <c r="N47" s="371"/>
      <c r="O47" s="371"/>
      <c r="P47" s="372"/>
    </row>
    <row r="48" spans="4:16">
      <c r="D48" s="370"/>
      <c r="E48" s="371"/>
      <c r="F48" s="371"/>
      <c r="G48" s="371"/>
      <c r="H48" s="371"/>
      <c r="I48" s="371"/>
      <c r="J48" s="371"/>
      <c r="K48" s="371"/>
      <c r="L48" s="371"/>
      <c r="M48" s="371"/>
      <c r="N48" s="371"/>
      <c r="O48" s="371"/>
      <c r="P48" s="372"/>
    </row>
    <row r="49" spans="4:16">
      <c r="D49" s="370"/>
      <c r="E49" s="371"/>
      <c r="F49" s="371"/>
      <c r="G49" s="371"/>
      <c r="H49" s="371"/>
      <c r="I49" s="371"/>
      <c r="J49" s="371"/>
      <c r="K49" s="371"/>
      <c r="L49" s="371"/>
      <c r="M49" s="371"/>
      <c r="N49" s="371"/>
      <c r="O49" s="371"/>
      <c r="P49" s="372"/>
    </row>
    <row r="50" spans="4:16">
      <c r="D50" s="370"/>
      <c r="E50" s="371"/>
      <c r="F50" s="371"/>
      <c r="G50" s="371"/>
      <c r="H50" s="371"/>
      <c r="I50" s="371"/>
      <c r="J50" s="371"/>
      <c r="K50" s="371"/>
      <c r="L50" s="371"/>
      <c r="M50" s="371"/>
      <c r="N50" s="371"/>
      <c r="O50" s="371"/>
      <c r="P50" s="372"/>
    </row>
    <row r="51" spans="4:16">
      <c r="D51" s="370"/>
      <c r="E51" s="371"/>
      <c r="F51" s="371"/>
      <c r="G51" s="371"/>
      <c r="H51" s="371"/>
      <c r="I51" s="371"/>
      <c r="J51" s="371"/>
      <c r="K51" s="371"/>
      <c r="L51" s="371"/>
      <c r="M51" s="371"/>
      <c r="N51" s="371"/>
      <c r="O51" s="371"/>
      <c r="P51" s="372"/>
    </row>
    <row r="52" spans="4:16">
      <c r="D52" s="370"/>
      <c r="E52" s="371"/>
      <c r="F52" s="371"/>
      <c r="G52" s="371"/>
      <c r="H52" s="371"/>
      <c r="I52" s="371"/>
      <c r="J52" s="371"/>
      <c r="K52" s="371"/>
      <c r="L52" s="371"/>
      <c r="M52" s="371"/>
      <c r="N52" s="371"/>
      <c r="O52" s="371"/>
      <c r="P52" s="372"/>
    </row>
    <row r="53" spans="4:16" ht="15" thickBot="1">
      <c r="D53" s="373"/>
      <c r="E53" s="374"/>
      <c r="F53" s="374"/>
      <c r="G53" s="374"/>
      <c r="H53" s="374"/>
      <c r="I53" s="374"/>
      <c r="J53" s="374"/>
      <c r="K53" s="374"/>
      <c r="L53" s="374"/>
      <c r="M53" s="374"/>
      <c r="N53" s="374"/>
      <c r="O53" s="374"/>
      <c r="P53" s="375"/>
    </row>
    <row r="54" spans="4:16" ht="15" thickTop="1"/>
  </sheetData>
  <mergeCells count="34">
    <mergeCell ref="D2:E2"/>
    <mergeCell ref="F2:G2"/>
    <mergeCell ref="D11:D12"/>
    <mergeCell ref="E11:E12"/>
    <mergeCell ref="F11:F12"/>
    <mergeCell ref="G11:K11"/>
    <mergeCell ref="D10:P10"/>
    <mergeCell ref="L11:P12"/>
    <mergeCell ref="G12:J12"/>
    <mergeCell ref="G13:J13"/>
    <mergeCell ref="L13:P13"/>
    <mergeCell ref="G14:J14"/>
    <mergeCell ref="L14:P14"/>
    <mergeCell ref="G19:J19"/>
    <mergeCell ref="G15:J15"/>
    <mergeCell ref="L15:P15"/>
    <mergeCell ref="G16:J16"/>
    <mergeCell ref="L16:P16"/>
    <mergeCell ref="B2:C2"/>
    <mergeCell ref="D24:P53"/>
    <mergeCell ref="G23:J23"/>
    <mergeCell ref="M18:P19"/>
    <mergeCell ref="M20:P20"/>
    <mergeCell ref="M21:P21"/>
    <mergeCell ref="M22:P22"/>
    <mergeCell ref="M23:P23"/>
    <mergeCell ref="G20:J20"/>
    <mergeCell ref="G21:J21"/>
    <mergeCell ref="G22:J22"/>
    <mergeCell ref="D17:P17"/>
    <mergeCell ref="D18:D19"/>
    <mergeCell ref="E18:E19"/>
    <mergeCell ref="F18:F19"/>
    <mergeCell ref="G18:L18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1:AL70"/>
  <sheetViews>
    <sheetView zoomScale="40" zoomScaleNormal="40" workbookViewId="0">
      <selection activeCell="R68" sqref="R68"/>
    </sheetView>
  </sheetViews>
  <sheetFormatPr defaultRowHeight="14.5"/>
  <cols>
    <col min="2" max="2" width="6.54296875" customWidth="1"/>
    <col min="3" max="3" width="11.36328125" customWidth="1"/>
    <col min="4" max="4" width="14" customWidth="1"/>
    <col min="5" max="5" width="17.26953125" customWidth="1"/>
    <col min="6" max="6" width="11.26953125" customWidth="1"/>
    <col min="7" max="7" width="10.81640625" customWidth="1"/>
    <col min="8" max="8" width="10.26953125" customWidth="1"/>
    <col min="9" max="9" width="21" customWidth="1"/>
    <col min="10" max="10" width="17" customWidth="1"/>
    <col min="11" max="11" width="23.81640625" customWidth="1"/>
    <col min="12" max="12" width="17.08984375" customWidth="1"/>
    <col min="13" max="13" width="15.81640625" customWidth="1"/>
    <col min="14" max="22" width="4.6328125" customWidth="1"/>
    <col min="23" max="31" width="5.26953125" bestFit="1" customWidth="1"/>
    <col min="33" max="34" width="12.81640625" customWidth="1"/>
    <col min="35" max="35" width="17.54296875" customWidth="1"/>
    <col min="36" max="36" width="20" customWidth="1"/>
    <col min="37" max="37" width="12.81640625" customWidth="1"/>
  </cols>
  <sheetData>
    <row r="1" spans="2:37" ht="15" thickBot="1"/>
    <row r="2" spans="2:37" ht="51.5" customHeight="1" thickTop="1" thickBot="1">
      <c r="B2" s="308" t="s">
        <v>98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309"/>
      <c r="AE2" s="309"/>
      <c r="AF2" s="309"/>
      <c r="AG2" s="309"/>
      <c r="AH2" s="309"/>
      <c r="AI2" s="309"/>
      <c r="AJ2" s="309"/>
      <c r="AK2" s="310"/>
    </row>
    <row r="3" spans="2:37" ht="92" customHeight="1" thickTop="1" thickBot="1">
      <c r="B3" s="26" t="s">
        <v>1</v>
      </c>
      <c r="C3" s="27" t="s">
        <v>2</v>
      </c>
      <c r="D3" s="27" t="s">
        <v>11</v>
      </c>
      <c r="E3" s="28" t="s">
        <v>12</v>
      </c>
      <c r="F3" s="27" t="s">
        <v>69</v>
      </c>
      <c r="G3" s="27" t="s">
        <v>70</v>
      </c>
      <c r="H3" s="27" t="s">
        <v>71</v>
      </c>
      <c r="I3" s="27" t="s">
        <v>75</v>
      </c>
      <c r="J3" s="27" t="s">
        <v>13</v>
      </c>
      <c r="K3" s="27" t="s">
        <v>72</v>
      </c>
      <c r="L3" s="27" t="s">
        <v>14</v>
      </c>
      <c r="M3" s="122" t="s">
        <v>15</v>
      </c>
      <c r="N3" s="126">
        <v>1</v>
      </c>
      <c r="O3" s="73">
        <v>2</v>
      </c>
      <c r="P3" s="73">
        <v>3</v>
      </c>
      <c r="Q3" s="73">
        <v>4</v>
      </c>
      <c r="R3" s="73">
        <v>5</v>
      </c>
      <c r="S3" s="73">
        <v>6</v>
      </c>
      <c r="T3" s="73">
        <v>7</v>
      </c>
      <c r="U3" s="73">
        <v>8</v>
      </c>
      <c r="V3" s="73">
        <v>9</v>
      </c>
      <c r="W3" s="73">
        <v>10</v>
      </c>
      <c r="X3" s="73">
        <v>11</v>
      </c>
      <c r="Y3" s="73">
        <v>12</v>
      </c>
      <c r="Z3" s="73">
        <v>13</v>
      </c>
      <c r="AA3" s="73">
        <v>14</v>
      </c>
      <c r="AB3" s="73">
        <v>15</v>
      </c>
      <c r="AC3" s="73">
        <v>16</v>
      </c>
      <c r="AD3" s="73">
        <v>17</v>
      </c>
      <c r="AE3" s="73">
        <v>18</v>
      </c>
      <c r="AF3" s="54"/>
      <c r="AG3" s="54"/>
      <c r="AH3" s="54"/>
      <c r="AI3" s="54"/>
      <c r="AJ3" s="54"/>
      <c r="AK3" s="55"/>
    </row>
    <row r="4" spans="2:37" ht="26.5" customHeight="1" thickTop="1" thickBot="1">
      <c r="B4" s="21">
        <v>1</v>
      </c>
      <c r="C4" s="22" t="s">
        <v>3</v>
      </c>
      <c r="D4" s="22">
        <v>2</v>
      </c>
      <c r="E4" s="22">
        <v>2</v>
      </c>
      <c r="F4" s="22">
        <v>400</v>
      </c>
      <c r="G4" s="23" t="s">
        <v>92</v>
      </c>
      <c r="H4" s="23" t="s">
        <v>92</v>
      </c>
      <c r="I4" s="23" t="s">
        <v>92</v>
      </c>
      <c r="J4" s="23" t="s">
        <v>92</v>
      </c>
      <c r="K4" s="23" t="s">
        <v>92</v>
      </c>
      <c r="L4" s="22">
        <v>2</v>
      </c>
      <c r="M4" s="123">
        <v>2</v>
      </c>
      <c r="N4" s="127">
        <v>2</v>
      </c>
      <c r="O4" s="75">
        <v>2</v>
      </c>
      <c r="P4" s="76"/>
      <c r="Q4" s="22"/>
      <c r="R4" s="22"/>
      <c r="S4" s="22"/>
      <c r="T4" s="22"/>
      <c r="U4" s="22"/>
      <c r="V4" s="22"/>
      <c r="W4" s="22"/>
      <c r="X4" s="22"/>
      <c r="Y4" s="22"/>
      <c r="Z4" s="22"/>
      <c r="AA4" s="77"/>
      <c r="AB4" s="78"/>
      <c r="AC4" s="78"/>
      <c r="AD4" s="78"/>
      <c r="AE4" s="79"/>
      <c r="AF4" s="54"/>
      <c r="AG4" s="54"/>
      <c r="AH4" s="54"/>
      <c r="AI4" s="54"/>
      <c r="AJ4" s="54"/>
      <c r="AK4" s="55"/>
    </row>
    <row r="5" spans="2:37" ht="24" thickTop="1" thickBot="1">
      <c r="B5" s="10">
        <v>2</v>
      </c>
      <c r="C5" s="11" t="s">
        <v>4</v>
      </c>
      <c r="D5" s="11">
        <v>3</v>
      </c>
      <c r="E5" s="11">
        <v>2</v>
      </c>
      <c r="F5" s="11">
        <v>600</v>
      </c>
      <c r="G5" s="11">
        <v>800</v>
      </c>
      <c r="H5" s="12">
        <f>(G5-F5)/(D5-E5)</f>
        <v>200</v>
      </c>
      <c r="I5" s="12">
        <f>D5-E5</f>
        <v>1</v>
      </c>
      <c r="J5" s="17" t="s">
        <v>92</v>
      </c>
      <c r="K5" s="17" t="s">
        <v>92</v>
      </c>
      <c r="L5" s="11">
        <v>3</v>
      </c>
      <c r="M5" s="117">
        <v>3</v>
      </c>
      <c r="N5" s="128">
        <v>3</v>
      </c>
      <c r="O5" s="80">
        <v>3</v>
      </c>
      <c r="P5" s="80">
        <v>3</v>
      </c>
      <c r="Q5" s="81"/>
      <c r="R5" s="81"/>
      <c r="S5" s="81"/>
      <c r="T5" s="81"/>
      <c r="U5" s="81"/>
      <c r="V5" s="11"/>
      <c r="W5" s="11"/>
      <c r="X5" s="11"/>
      <c r="Y5" s="11"/>
      <c r="Z5" s="11"/>
      <c r="AA5" s="82"/>
      <c r="AB5" s="82"/>
      <c r="AC5" s="82"/>
      <c r="AD5" s="82"/>
      <c r="AE5" s="83"/>
      <c r="AF5" s="54"/>
      <c r="AG5" s="273" t="s">
        <v>42</v>
      </c>
      <c r="AH5" s="273"/>
      <c r="AI5" s="273"/>
      <c r="AJ5" s="273"/>
      <c r="AK5" s="273"/>
    </row>
    <row r="6" spans="2:37" ht="23.5" thickTop="1">
      <c r="B6" s="10">
        <v>3</v>
      </c>
      <c r="C6" s="11" t="s">
        <v>5</v>
      </c>
      <c r="D6" s="11">
        <v>4</v>
      </c>
      <c r="E6" s="11">
        <v>3</v>
      </c>
      <c r="F6" s="11">
        <v>600</v>
      </c>
      <c r="G6" s="11">
        <v>700</v>
      </c>
      <c r="H6" s="12">
        <f>(G6-F6)/(D6-E6)</f>
        <v>100</v>
      </c>
      <c r="I6" s="12">
        <f t="shared" ref="I6:I8" si="0">D6-E6</f>
        <v>1</v>
      </c>
      <c r="J6" s="17" t="s">
        <v>92</v>
      </c>
      <c r="K6" s="17" t="s">
        <v>92</v>
      </c>
      <c r="L6" s="11">
        <v>4</v>
      </c>
      <c r="M6" s="117">
        <v>2</v>
      </c>
      <c r="N6" s="10"/>
      <c r="O6" s="11"/>
      <c r="P6" s="80">
        <v>2</v>
      </c>
      <c r="Q6" s="80">
        <v>2</v>
      </c>
      <c r="R6" s="80">
        <v>2</v>
      </c>
      <c r="S6" s="80">
        <v>2</v>
      </c>
      <c r="T6" s="81"/>
      <c r="U6" s="81"/>
      <c r="V6" s="11"/>
      <c r="W6" s="11"/>
      <c r="X6" s="11"/>
      <c r="Y6" s="11"/>
      <c r="Z6" s="11"/>
      <c r="AA6" s="84"/>
      <c r="AB6" s="82"/>
      <c r="AC6" s="82"/>
      <c r="AD6" s="82"/>
      <c r="AE6" s="85"/>
      <c r="AF6" s="54"/>
      <c r="AG6" s="287" t="s">
        <v>93</v>
      </c>
      <c r="AH6" s="288"/>
      <c r="AI6" s="288"/>
      <c r="AJ6" s="288"/>
      <c r="AK6" s="91">
        <v>100</v>
      </c>
    </row>
    <row r="7" spans="2:37" ht="23">
      <c r="B7" s="10">
        <v>4</v>
      </c>
      <c r="C7" s="13" t="s">
        <v>6</v>
      </c>
      <c r="D7" s="13">
        <v>6</v>
      </c>
      <c r="E7" s="13">
        <v>2</v>
      </c>
      <c r="F7" s="13">
        <v>700</v>
      </c>
      <c r="G7" s="13">
        <v>1000</v>
      </c>
      <c r="H7" s="12">
        <f t="shared" ref="H7:H8" si="1">(G7-F7)/(D7-E7)</f>
        <v>75</v>
      </c>
      <c r="I7" s="12">
        <f t="shared" si="0"/>
        <v>4</v>
      </c>
      <c r="J7" s="17" t="s">
        <v>92</v>
      </c>
      <c r="K7" s="17" t="s">
        <v>92</v>
      </c>
      <c r="L7" s="13">
        <v>6</v>
      </c>
      <c r="M7" s="124">
        <v>1</v>
      </c>
      <c r="N7" s="10"/>
      <c r="O7" s="11"/>
      <c r="P7" s="11"/>
      <c r="Q7" s="80">
        <v>1</v>
      </c>
      <c r="R7" s="80">
        <v>1</v>
      </c>
      <c r="S7" s="80">
        <v>1</v>
      </c>
      <c r="T7" s="80">
        <v>1</v>
      </c>
      <c r="U7" s="80">
        <v>1</v>
      </c>
      <c r="V7" s="80">
        <v>1</v>
      </c>
      <c r="W7" s="11"/>
      <c r="X7" s="11"/>
      <c r="Y7" s="11"/>
      <c r="Z7" s="11"/>
      <c r="AA7" s="84"/>
      <c r="AB7" s="82"/>
      <c r="AC7" s="82"/>
      <c r="AD7" s="82"/>
      <c r="AE7" s="85"/>
      <c r="AF7" s="54"/>
      <c r="AG7" s="289" t="s">
        <v>94</v>
      </c>
      <c r="AH7" s="290"/>
      <c r="AI7" s="290"/>
      <c r="AJ7" s="290"/>
      <c r="AK7" s="92">
        <v>400</v>
      </c>
    </row>
    <row r="8" spans="2:37" ht="23.5" thickBot="1">
      <c r="B8" s="14">
        <v>5</v>
      </c>
      <c r="C8" s="15" t="s">
        <v>44</v>
      </c>
      <c r="D8" s="15">
        <v>3</v>
      </c>
      <c r="E8" s="15">
        <v>2</v>
      </c>
      <c r="F8" s="15">
        <v>500</v>
      </c>
      <c r="G8" s="15">
        <v>600</v>
      </c>
      <c r="H8" s="16">
        <f t="shared" si="1"/>
        <v>100</v>
      </c>
      <c r="I8" s="16">
        <f t="shared" si="0"/>
        <v>1</v>
      </c>
      <c r="J8" s="19" t="s">
        <v>92</v>
      </c>
      <c r="K8" s="19" t="s">
        <v>92</v>
      </c>
      <c r="L8" s="15">
        <v>3</v>
      </c>
      <c r="M8" s="125">
        <v>3</v>
      </c>
      <c r="N8" s="14"/>
      <c r="O8" s="15"/>
      <c r="P8" s="15"/>
      <c r="Q8" s="15"/>
      <c r="R8" s="15"/>
      <c r="S8" s="15"/>
      <c r="T8" s="15"/>
      <c r="U8" s="15"/>
      <c r="V8" s="86"/>
      <c r="W8" s="87">
        <v>3</v>
      </c>
      <c r="X8" s="87">
        <v>3</v>
      </c>
      <c r="Y8" s="87">
        <v>3</v>
      </c>
      <c r="Z8" s="86"/>
      <c r="AA8" s="88"/>
      <c r="AB8" s="89"/>
      <c r="AC8" s="89"/>
      <c r="AD8" s="89"/>
      <c r="AE8" s="90"/>
      <c r="AF8" s="54"/>
      <c r="AG8" s="289" t="s">
        <v>17</v>
      </c>
      <c r="AH8" s="290"/>
      <c r="AI8" s="290"/>
      <c r="AJ8" s="290"/>
      <c r="AK8" s="92">
        <v>3</v>
      </c>
    </row>
    <row r="9" spans="2:37" ht="24" thickTop="1" thickBot="1">
      <c r="B9" s="56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289" t="s">
        <v>8</v>
      </c>
      <c r="AH9" s="290"/>
      <c r="AI9" s="290"/>
      <c r="AJ9" s="290"/>
      <c r="AK9" s="93">
        <v>10</v>
      </c>
    </row>
    <row r="10" spans="2:37" ht="23.5" thickTop="1">
      <c r="B10" s="56"/>
      <c r="C10" s="57"/>
      <c r="D10" s="57"/>
      <c r="E10" s="57"/>
      <c r="F10" s="57"/>
      <c r="G10" s="57"/>
      <c r="H10" s="57"/>
      <c r="I10" s="58"/>
      <c r="J10" s="58"/>
      <c r="K10" s="58"/>
      <c r="L10" s="58"/>
      <c r="M10" s="58"/>
      <c r="N10" s="82">
        <f>SUM(N4:N8)</f>
        <v>5</v>
      </c>
      <c r="O10" s="82">
        <f t="shared" ref="O10:Y10" si="2">SUM(O4:O8)</f>
        <v>5</v>
      </c>
      <c r="P10" s="82">
        <f t="shared" si="2"/>
        <v>5</v>
      </c>
      <c r="Q10" s="82">
        <f t="shared" si="2"/>
        <v>3</v>
      </c>
      <c r="R10" s="82">
        <f t="shared" si="2"/>
        <v>3</v>
      </c>
      <c r="S10" s="82">
        <f t="shared" si="2"/>
        <v>3</v>
      </c>
      <c r="T10" s="82">
        <f t="shared" si="2"/>
        <v>1</v>
      </c>
      <c r="U10" s="82">
        <f t="shared" si="2"/>
        <v>1</v>
      </c>
      <c r="V10" s="82">
        <f t="shared" si="2"/>
        <v>1</v>
      </c>
      <c r="W10" s="82">
        <f t="shared" si="2"/>
        <v>3</v>
      </c>
      <c r="X10" s="82">
        <f t="shared" si="2"/>
        <v>3</v>
      </c>
      <c r="Y10" s="82">
        <f t="shared" si="2"/>
        <v>3</v>
      </c>
      <c r="Z10" s="115"/>
      <c r="AA10" s="115"/>
      <c r="AB10" s="115"/>
      <c r="AC10" s="115"/>
      <c r="AD10" s="115"/>
      <c r="AE10" s="116"/>
      <c r="AF10" s="54"/>
      <c r="AG10" s="289" t="s">
        <v>18</v>
      </c>
      <c r="AH10" s="290"/>
      <c r="AI10" s="290"/>
      <c r="AJ10" s="290"/>
      <c r="AK10" s="92">
        <f>AB28-AK9</f>
        <v>2</v>
      </c>
    </row>
    <row r="11" spans="2:37" ht="23.5" thickBot="1">
      <c r="B11" s="56"/>
      <c r="C11" s="59"/>
      <c r="D11" s="59"/>
      <c r="E11" s="59"/>
      <c r="F11" s="60"/>
      <c r="G11" s="59"/>
      <c r="H11" s="54"/>
      <c r="I11" s="61"/>
      <c r="J11" s="61"/>
      <c r="K11" s="61"/>
      <c r="L11" s="61"/>
      <c r="M11" s="62"/>
      <c r="N11" s="299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1"/>
      <c r="AF11" s="54"/>
      <c r="AG11" s="291" t="s">
        <v>48</v>
      </c>
      <c r="AH11" s="292"/>
      <c r="AI11" s="292"/>
      <c r="AJ11" s="292"/>
      <c r="AK11" s="94">
        <v>0.3</v>
      </c>
    </row>
    <row r="12" spans="2:37" ht="23.5" thickTop="1">
      <c r="B12" s="56"/>
      <c r="C12" s="59"/>
      <c r="D12" s="59"/>
      <c r="E12" s="59"/>
      <c r="F12" s="63"/>
      <c r="G12" s="59"/>
      <c r="H12" s="54"/>
      <c r="I12" s="61"/>
      <c r="J12" s="61"/>
      <c r="K12" s="61"/>
      <c r="L12" s="61"/>
      <c r="M12" s="62"/>
      <c r="N12" s="299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1"/>
      <c r="AF12" s="54"/>
      <c r="AG12" s="95"/>
      <c r="AH12" s="95"/>
      <c r="AI12" s="95"/>
      <c r="AJ12" s="95"/>
      <c r="AK12" s="96"/>
    </row>
    <row r="13" spans="2:37" ht="23">
      <c r="B13" s="56"/>
      <c r="C13" s="59"/>
      <c r="D13" s="59"/>
      <c r="E13" s="59"/>
      <c r="F13" s="60"/>
      <c r="G13" s="54"/>
      <c r="H13" s="54"/>
      <c r="I13" s="61"/>
      <c r="J13" s="61"/>
      <c r="K13" s="61"/>
      <c r="L13" s="61"/>
      <c r="M13" s="62"/>
      <c r="N13" s="299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1"/>
      <c r="AF13" s="54"/>
      <c r="AG13" s="95"/>
      <c r="AH13" s="95"/>
      <c r="AI13" s="95"/>
      <c r="AJ13" s="95"/>
      <c r="AK13" s="96"/>
    </row>
    <row r="14" spans="2:37" ht="23.5" thickBot="1">
      <c r="B14" s="56"/>
      <c r="C14" s="59"/>
      <c r="D14" s="59"/>
      <c r="E14" s="59"/>
      <c r="F14" s="60"/>
      <c r="G14" s="54"/>
      <c r="H14" s="54"/>
      <c r="I14" s="61"/>
      <c r="J14" s="61"/>
      <c r="K14" s="61"/>
      <c r="L14" s="61"/>
      <c r="M14" s="64"/>
      <c r="N14" s="299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1"/>
      <c r="AF14" s="54"/>
      <c r="AG14" s="95"/>
      <c r="AH14" s="95"/>
      <c r="AI14" s="95"/>
      <c r="AJ14" s="95"/>
      <c r="AK14" s="96"/>
    </row>
    <row r="15" spans="2:37" ht="23.5" thickTop="1" thickBot="1">
      <c r="B15" s="56"/>
      <c r="C15" s="59"/>
      <c r="D15" s="59"/>
      <c r="E15" s="59"/>
      <c r="F15" s="60"/>
      <c r="G15" s="54"/>
      <c r="H15" s="54"/>
      <c r="I15" s="61"/>
      <c r="J15" s="61"/>
      <c r="K15" s="61"/>
      <c r="L15" s="61"/>
      <c r="M15" s="62"/>
      <c r="N15" s="299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1"/>
      <c r="AF15" s="54"/>
      <c r="AG15" s="273" t="s">
        <v>43</v>
      </c>
      <c r="AH15" s="273"/>
      <c r="AI15" s="273"/>
      <c r="AJ15" s="273"/>
      <c r="AK15" s="273"/>
    </row>
    <row r="16" spans="2:37" ht="23.5" thickTop="1">
      <c r="B16" s="56"/>
      <c r="C16" s="59"/>
      <c r="D16" s="59"/>
      <c r="E16" s="59"/>
      <c r="F16" s="60"/>
      <c r="G16" s="54"/>
      <c r="H16" s="54"/>
      <c r="I16" s="61"/>
      <c r="J16" s="61"/>
      <c r="K16" s="61"/>
      <c r="L16" s="61"/>
      <c r="M16" s="64"/>
      <c r="N16" s="299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1"/>
      <c r="AF16" s="54"/>
      <c r="AG16" s="305" t="s">
        <v>19</v>
      </c>
      <c r="AH16" s="306"/>
      <c r="AI16" s="306"/>
      <c r="AJ16" s="307"/>
      <c r="AK16" s="91">
        <f>SUM(F4:F8)</f>
        <v>2800</v>
      </c>
    </row>
    <row r="17" spans="2:38" ht="23">
      <c r="B17" s="56"/>
      <c r="C17" s="54"/>
      <c r="D17" s="65"/>
      <c r="E17" s="65"/>
      <c r="F17" s="65"/>
      <c r="G17" s="54"/>
      <c r="H17" s="54"/>
      <c r="I17" s="54"/>
      <c r="J17" s="54"/>
      <c r="K17" s="54"/>
      <c r="L17" s="54"/>
      <c r="M17" s="54"/>
      <c r="N17" s="299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1"/>
      <c r="AF17" s="54"/>
      <c r="AG17" s="293" t="s">
        <v>20</v>
      </c>
      <c r="AH17" s="294"/>
      <c r="AI17" s="294"/>
      <c r="AJ17" s="295"/>
      <c r="AK17" s="97">
        <f>SUM(K4:K8)</f>
        <v>0</v>
      </c>
    </row>
    <row r="18" spans="2:38" ht="23">
      <c r="B18" s="56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299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1"/>
      <c r="AF18" s="54"/>
      <c r="AG18" s="293" t="s">
        <v>21</v>
      </c>
      <c r="AH18" s="294"/>
      <c r="AI18" s="294"/>
      <c r="AJ18" s="295"/>
      <c r="AK18" s="92">
        <f>AB28*AK6</f>
        <v>1200</v>
      </c>
    </row>
    <row r="19" spans="2:38" ht="23">
      <c r="B19" s="56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299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1"/>
      <c r="AF19" s="54"/>
      <c r="AG19" s="293" t="s">
        <v>22</v>
      </c>
      <c r="AH19" s="294"/>
      <c r="AI19" s="294"/>
      <c r="AJ19" s="295"/>
      <c r="AK19" s="93">
        <f>AK10*AK7</f>
        <v>800</v>
      </c>
    </row>
    <row r="20" spans="2:38" ht="23">
      <c r="B20" s="56"/>
      <c r="C20" s="54"/>
      <c r="D20" s="58"/>
      <c r="E20" s="58"/>
      <c r="F20" s="58"/>
      <c r="G20" s="58"/>
      <c r="H20" s="58"/>
      <c r="I20" s="58"/>
      <c r="J20" s="66"/>
      <c r="K20" s="66"/>
      <c r="L20" s="66"/>
      <c r="M20" s="54"/>
      <c r="N20" s="299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1"/>
      <c r="AF20" s="54"/>
      <c r="AG20" s="293" t="s">
        <v>23</v>
      </c>
      <c r="AH20" s="294"/>
      <c r="AI20" s="294"/>
      <c r="AJ20" s="295"/>
      <c r="AK20" s="92">
        <v>0</v>
      </c>
    </row>
    <row r="21" spans="2:38" ht="23.5" thickBot="1">
      <c r="B21" s="56"/>
      <c r="C21" s="54"/>
      <c r="D21" s="61"/>
      <c r="E21" s="61"/>
      <c r="F21" s="61"/>
      <c r="G21" s="61"/>
      <c r="H21" s="61"/>
      <c r="I21" s="62"/>
      <c r="J21" s="57"/>
      <c r="K21" s="57"/>
      <c r="L21" s="54"/>
      <c r="M21" s="54"/>
      <c r="N21" s="302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  <c r="AA21" s="303"/>
      <c r="AB21" s="303"/>
      <c r="AC21" s="303"/>
      <c r="AD21" s="303"/>
      <c r="AE21" s="304"/>
      <c r="AF21" s="54"/>
      <c r="AG21" s="296" t="s">
        <v>0</v>
      </c>
      <c r="AH21" s="297"/>
      <c r="AI21" s="297"/>
      <c r="AJ21" s="298"/>
      <c r="AK21" s="94">
        <f>SUM(AK16:AK20)</f>
        <v>4800</v>
      </c>
    </row>
    <row r="22" spans="2:38" ht="23.5" thickTop="1">
      <c r="B22" s="56"/>
      <c r="C22" s="54"/>
      <c r="D22" s="61"/>
      <c r="E22" s="61"/>
      <c r="F22" s="61"/>
      <c r="G22" s="61"/>
      <c r="H22" s="61"/>
      <c r="I22" s="62"/>
      <c r="J22" s="57"/>
      <c r="K22" s="57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95"/>
      <c r="AH22" s="95"/>
      <c r="AI22" s="95"/>
      <c r="AJ22" s="95"/>
      <c r="AK22" s="96"/>
    </row>
    <row r="23" spans="2:38" ht="23.5" thickBot="1">
      <c r="B23" s="56"/>
      <c r="C23" s="54"/>
      <c r="D23" s="61"/>
      <c r="E23" s="61"/>
      <c r="F23" s="61"/>
      <c r="G23" s="61"/>
      <c r="H23" s="61"/>
      <c r="I23" s="62"/>
      <c r="J23" s="57"/>
      <c r="K23" s="57"/>
      <c r="L23" s="54"/>
      <c r="M23" s="54"/>
      <c r="N23" s="67"/>
      <c r="O23" s="67"/>
      <c r="P23" s="67"/>
      <c r="Q23" s="271"/>
      <c r="R23" s="271"/>
      <c r="S23" s="271"/>
      <c r="T23" s="271"/>
      <c r="U23" s="271"/>
      <c r="V23" s="271"/>
      <c r="W23" s="271"/>
      <c r="X23" s="67"/>
      <c r="Y23" s="67"/>
      <c r="Z23" s="67"/>
      <c r="AA23" s="54"/>
      <c r="AB23" s="54"/>
      <c r="AC23" s="54"/>
      <c r="AD23" s="54"/>
      <c r="AE23" s="54"/>
      <c r="AF23" s="54"/>
      <c r="AG23" s="95"/>
      <c r="AH23" s="95"/>
      <c r="AI23" s="95"/>
      <c r="AJ23" s="95"/>
      <c r="AK23" s="96"/>
    </row>
    <row r="24" spans="2:38" ht="24" thickTop="1" thickBot="1">
      <c r="B24" s="56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99"/>
      <c r="O24" s="100"/>
      <c r="P24" s="101"/>
      <c r="Q24" s="101"/>
      <c r="R24" s="101"/>
      <c r="S24" s="272" t="s">
        <v>16</v>
      </c>
      <c r="T24" s="272"/>
      <c r="U24" s="272"/>
      <c r="V24" s="272"/>
      <c r="W24" s="272"/>
      <c r="X24" s="272"/>
      <c r="Y24" s="272"/>
      <c r="Z24" s="101"/>
      <c r="AA24" s="101"/>
      <c r="AB24" s="101"/>
      <c r="AC24" s="101"/>
      <c r="AD24" s="101"/>
      <c r="AE24" s="102"/>
      <c r="AF24" s="54"/>
      <c r="AG24" s="95"/>
      <c r="AH24" s="95"/>
      <c r="AI24" s="95"/>
      <c r="AJ24" s="95"/>
      <c r="AK24" s="96"/>
    </row>
    <row r="25" spans="2:38" ht="24" thickTop="1" thickBot="1">
      <c r="B25" s="56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103"/>
      <c r="O25" s="104"/>
      <c r="P25" s="105">
        <v>0</v>
      </c>
      <c r="Q25" s="106">
        <f>L4</f>
        <v>2</v>
      </c>
      <c r="R25" s="107">
        <f>P25+Q25</f>
        <v>2</v>
      </c>
      <c r="S25" s="104"/>
      <c r="T25" s="104"/>
      <c r="U25" s="108">
        <f>R25</f>
        <v>2</v>
      </c>
      <c r="V25" s="24">
        <f>L6</f>
        <v>4</v>
      </c>
      <c r="W25" s="109">
        <f>U25+V25</f>
        <v>6</v>
      </c>
      <c r="X25" s="104"/>
      <c r="Y25" s="104"/>
      <c r="Z25" s="104"/>
      <c r="AA25" s="104"/>
      <c r="AB25" s="104"/>
      <c r="AC25" s="95"/>
      <c r="AD25" s="95"/>
      <c r="AE25" s="96"/>
      <c r="AF25" s="54"/>
      <c r="AG25" s="273" t="s">
        <v>24</v>
      </c>
      <c r="AH25" s="273"/>
      <c r="AI25" s="273"/>
      <c r="AJ25" s="273"/>
      <c r="AK25" s="273"/>
      <c r="AL25" s="6"/>
    </row>
    <row r="26" spans="2:38" ht="23.5" thickTop="1">
      <c r="B26" s="56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103"/>
      <c r="O26" s="104"/>
      <c r="P26" s="10"/>
      <c r="Q26" s="11" t="s">
        <v>3</v>
      </c>
      <c r="R26" s="92">
        <f>R27-R25</f>
        <v>3</v>
      </c>
      <c r="S26" s="104"/>
      <c r="T26" s="104"/>
      <c r="U26" s="10"/>
      <c r="V26" s="11" t="s">
        <v>5</v>
      </c>
      <c r="W26" s="92">
        <f>W27-W25</f>
        <v>3</v>
      </c>
      <c r="X26" s="104"/>
      <c r="Y26" s="104"/>
      <c r="Z26" s="104"/>
      <c r="AA26" s="104"/>
      <c r="AB26" s="104"/>
      <c r="AC26" s="95"/>
      <c r="AD26" s="95"/>
      <c r="AE26" s="96"/>
      <c r="AF26" s="54"/>
      <c r="AG26" s="287" t="s">
        <v>26</v>
      </c>
      <c r="AH26" s="288"/>
      <c r="AI26" s="288"/>
      <c r="AJ26" s="288"/>
      <c r="AK26" s="91">
        <f>AK10</f>
        <v>2</v>
      </c>
      <c r="AL26" s="7"/>
    </row>
    <row r="27" spans="2:38" ht="23.5" thickBot="1">
      <c r="B27" s="56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103"/>
      <c r="O27" s="110"/>
      <c r="P27" s="14">
        <f>R27-Q25</f>
        <v>3</v>
      </c>
      <c r="Q27" s="15">
        <v>2</v>
      </c>
      <c r="R27" s="98">
        <f>U27</f>
        <v>5</v>
      </c>
      <c r="S27" s="104"/>
      <c r="T27" s="104"/>
      <c r="U27" s="14">
        <f>W27-V25</f>
        <v>5</v>
      </c>
      <c r="V27" s="15">
        <v>2</v>
      </c>
      <c r="W27" s="98">
        <f>Z30</f>
        <v>9</v>
      </c>
      <c r="X27" s="104"/>
      <c r="Y27" s="104"/>
      <c r="Z27" s="104"/>
      <c r="AA27" s="104"/>
      <c r="AB27" s="104"/>
      <c r="AC27" s="95"/>
      <c r="AD27" s="95"/>
      <c r="AE27" s="96"/>
      <c r="AF27" s="54"/>
      <c r="AG27" s="289" t="s">
        <v>25</v>
      </c>
      <c r="AH27" s="290"/>
      <c r="AI27" s="290"/>
      <c r="AJ27" s="290"/>
      <c r="AK27" s="92">
        <v>2</v>
      </c>
      <c r="AL27" s="7"/>
    </row>
    <row r="28" spans="2:38" ht="24" thickTop="1" thickBot="1">
      <c r="B28" s="56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103"/>
      <c r="O28" s="104"/>
      <c r="P28" s="95"/>
      <c r="Q28" s="95"/>
      <c r="R28" s="95"/>
      <c r="S28" s="104"/>
      <c r="T28" s="104"/>
      <c r="U28" s="104"/>
      <c r="V28" s="104"/>
      <c r="W28" s="104"/>
      <c r="X28" s="104"/>
      <c r="Y28" s="104"/>
      <c r="Z28" s="111">
        <f>MAX(W25,W31)</f>
        <v>9</v>
      </c>
      <c r="AA28" s="106">
        <f>L8</f>
        <v>3</v>
      </c>
      <c r="AB28" s="112">
        <f>Z28+AA28</f>
        <v>12</v>
      </c>
      <c r="AC28" s="95"/>
      <c r="AD28" s="95"/>
      <c r="AE28" s="96"/>
      <c r="AF28" s="54"/>
      <c r="AG28" s="291" t="s">
        <v>95</v>
      </c>
      <c r="AH28" s="292"/>
      <c r="AI28" s="292"/>
      <c r="AJ28" s="292"/>
      <c r="AK28" s="98">
        <f>AK21</f>
        <v>4800</v>
      </c>
      <c r="AL28" s="7"/>
    </row>
    <row r="29" spans="2:38" ht="23.5" thickTop="1">
      <c r="B29" s="56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103"/>
      <c r="O29" s="104"/>
      <c r="P29" s="95"/>
      <c r="Q29" s="95"/>
      <c r="R29" s="95"/>
      <c r="S29" s="104"/>
      <c r="T29" s="104"/>
      <c r="U29" s="104"/>
      <c r="V29" s="104"/>
      <c r="W29" s="104"/>
      <c r="X29" s="104"/>
      <c r="Y29" s="104"/>
      <c r="Z29" s="10"/>
      <c r="AA29" s="11" t="s">
        <v>44</v>
      </c>
      <c r="AB29" s="92">
        <f>AB30-AB28</f>
        <v>0</v>
      </c>
      <c r="AC29" s="95"/>
      <c r="AD29" s="95"/>
      <c r="AE29" s="96"/>
      <c r="AF29" s="54"/>
      <c r="AG29" s="54"/>
      <c r="AH29" s="54"/>
      <c r="AI29" s="54"/>
      <c r="AJ29" s="54"/>
      <c r="AK29" s="55"/>
    </row>
    <row r="30" spans="2:38" ht="23.5" thickBot="1">
      <c r="B30" s="56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103"/>
      <c r="O30" s="104"/>
      <c r="P30" s="95"/>
      <c r="Q30" s="95"/>
      <c r="R30" s="95"/>
      <c r="S30" s="104"/>
      <c r="T30" s="104"/>
      <c r="U30" s="104"/>
      <c r="V30" s="104"/>
      <c r="W30" s="104"/>
      <c r="X30" s="104"/>
      <c r="Y30" s="104"/>
      <c r="Z30" s="113">
        <f>AB30-AA28</f>
        <v>9</v>
      </c>
      <c r="AA30" s="15">
        <v>2</v>
      </c>
      <c r="AB30" s="98">
        <f>AB28</f>
        <v>12</v>
      </c>
      <c r="AC30" s="95"/>
      <c r="AD30" s="95"/>
      <c r="AE30" s="96"/>
      <c r="AF30" s="54"/>
      <c r="AG30" s="54"/>
      <c r="AH30" s="54"/>
      <c r="AI30" s="54"/>
      <c r="AJ30" s="54"/>
      <c r="AK30" s="55"/>
    </row>
    <row r="31" spans="2:38" ht="23.5" thickTop="1">
      <c r="B31" s="56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103"/>
      <c r="O31" s="104"/>
      <c r="P31" s="105">
        <v>0</v>
      </c>
      <c r="Q31" s="106">
        <f>L5</f>
        <v>3</v>
      </c>
      <c r="R31" s="107">
        <f>P31+Q31</f>
        <v>3</v>
      </c>
      <c r="S31" s="104"/>
      <c r="T31" s="104"/>
      <c r="U31" s="111">
        <f>R31</f>
        <v>3</v>
      </c>
      <c r="V31" s="106">
        <f>L7</f>
        <v>6</v>
      </c>
      <c r="W31" s="107">
        <f>U31+V31</f>
        <v>9</v>
      </c>
      <c r="X31" s="104"/>
      <c r="Y31" s="104"/>
      <c r="Z31" s="104"/>
      <c r="AA31" s="104"/>
      <c r="AB31" s="104"/>
      <c r="AC31" s="95"/>
      <c r="AD31" s="95"/>
      <c r="AE31" s="96"/>
      <c r="AF31" s="54"/>
      <c r="AG31" s="54"/>
      <c r="AH31" s="54"/>
      <c r="AI31" s="54"/>
      <c r="AJ31" s="54"/>
      <c r="AK31" s="55"/>
    </row>
    <row r="32" spans="2:38" ht="23">
      <c r="B32" s="56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103"/>
      <c r="O32" s="104"/>
      <c r="P32" s="10"/>
      <c r="Q32" s="11" t="s">
        <v>4</v>
      </c>
      <c r="R32" s="97">
        <f>R33-R31</f>
        <v>0</v>
      </c>
      <c r="S32" s="104"/>
      <c r="T32" s="104"/>
      <c r="U32" s="10"/>
      <c r="V32" s="11" t="s">
        <v>6</v>
      </c>
      <c r="W32" s="92">
        <f>W33-W31</f>
        <v>0</v>
      </c>
      <c r="X32" s="104"/>
      <c r="Y32" s="104"/>
      <c r="Z32" s="104"/>
      <c r="AA32" s="104"/>
      <c r="AB32" s="104"/>
      <c r="AC32" s="95"/>
      <c r="AD32" s="95"/>
      <c r="AE32" s="96"/>
      <c r="AF32" s="54"/>
      <c r="AG32" s="54"/>
      <c r="AH32" s="54"/>
      <c r="AI32" s="54"/>
      <c r="AJ32" s="54"/>
      <c r="AK32" s="55"/>
    </row>
    <row r="33" spans="2:37" ht="22" customHeight="1" thickBot="1"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69"/>
      <c r="O33" s="70"/>
      <c r="P33" s="14">
        <f>R33-Q31</f>
        <v>0</v>
      </c>
      <c r="Q33" s="15">
        <v>2</v>
      </c>
      <c r="R33" s="98">
        <f>U33</f>
        <v>3</v>
      </c>
      <c r="S33" s="114"/>
      <c r="T33" s="114"/>
      <c r="U33" s="14">
        <f>W33-V31</f>
        <v>3</v>
      </c>
      <c r="V33" s="15">
        <v>2</v>
      </c>
      <c r="W33" s="98">
        <f>Z30</f>
        <v>9</v>
      </c>
      <c r="X33" s="71"/>
      <c r="Y33" s="71"/>
      <c r="Z33" s="71"/>
      <c r="AA33" s="71"/>
      <c r="AB33" s="71"/>
      <c r="AC33" s="70"/>
      <c r="AD33" s="70"/>
      <c r="AE33" s="72"/>
      <c r="AF33" s="70"/>
      <c r="AG33" s="70"/>
      <c r="AH33" s="70"/>
      <c r="AI33" s="70"/>
      <c r="AJ33" s="70"/>
      <c r="AK33" s="72"/>
    </row>
    <row r="34" spans="2:37" ht="15" thickTop="1">
      <c r="P34" s="2"/>
      <c r="Q34" s="2"/>
      <c r="R34" s="2"/>
      <c r="S34" s="9"/>
      <c r="T34" s="9"/>
      <c r="U34" s="2"/>
      <c r="V34" s="2"/>
      <c r="W34" s="2"/>
      <c r="X34" s="9"/>
      <c r="Y34" s="9"/>
      <c r="Z34" s="9"/>
      <c r="AA34" s="9"/>
      <c r="AB34" s="9"/>
    </row>
    <row r="35" spans="2:37" ht="15" thickBot="1">
      <c r="P35" s="2"/>
      <c r="Q35" s="2"/>
      <c r="R35" s="2"/>
      <c r="S35" s="9"/>
      <c r="T35" s="9"/>
      <c r="U35" s="2"/>
      <c r="V35" s="2"/>
      <c r="W35" s="2"/>
      <c r="X35" s="9"/>
      <c r="Y35" s="9"/>
      <c r="Z35" s="9"/>
      <c r="AA35" s="9"/>
      <c r="AB35" s="9"/>
    </row>
    <row r="36" spans="2:37" ht="51.5" customHeight="1" thickTop="1" thickBot="1">
      <c r="B36" s="308" t="s">
        <v>117</v>
      </c>
      <c r="C36" s="309"/>
      <c r="D36" s="309"/>
      <c r="E36" s="309"/>
      <c r="F36" s="309"/>
      <c r="G36" s="309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  <c r="T36" s="309"/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9"/>
      <c r="AG36" s="309"/>
      <c r="AH36" s="309"/>
      <c r="AI36" s="309"/>
      <c r="AJ36" s="309"/>
      <c r="AK36" s="310"/>
    </row>
    <row r="37" spans="2:37" ht="92" customHeight="1" thickTop="1" thickBot="1">
      <c r="B37" s="26" t="s">
        <v>1</v>
      </c>
      <c r="C37" s="27" t="s">
        <v>2</v>
      </c>
      <c r="D37" s="27" t="s">
        <v>11</v>
      </c>
      <c r="E37" s="28" t="s">
        <v>12</v>
      </c>
      <c r="F37" s="27" t="s">
        <v>69</v>
      </c>
      <c r="G37" s="27" t="s">
        <v>70</v>
      </c>
      <c r="H37" s="27" t="s">
        <v>71</v>
      </c>
      <c r="I37" s="27" t="s">
        <v>75</v>
      </c>
      <c r="J37" s="27" t="s">
        <v>13</v>
      </c>
      <c r="K37" s="27" t="s">
        <v>72</v>
      </c>
      <c r="L37" s="27" t="s">
        <v>14</v>
      </c>
      <c r="M37" s="122" t="s">
        <v>15</v>
      </c>
      <c r="N37" s="126">
        <v>1</v>
      </c>
      <c r="O37" s="73">
        <v>2</v>
      </c>
      <c r="P37" s="73">
        <v>3</v>
      </c>
      <c r="Q37" s="73">
        <v>4</v>
      </c>
      <c r="R37" s="73">
        <v>5</v>
      </c>
      <c r="S37" s="73">
        <v>6</v>
      </c>
      <c r="T37" s="73">
        <v>7</v>
      </c>
      <c r="U37" s="73">
        <v>8</v>
      </c>
      <c r="V37" s="73">
        <v>9</v>
      </c>
      <c r="W37" s="73">
        <v>10</v>
      </c>
      <c r="X37" s="73">
        <v>11</v>
      </c>
      <c r="Y37" s="73">
        <v>12</v>
      </c>
      <c r="Z37" s="73">
        <v>13</v>
      </c>
      <c r="AA37" s="73">
        <v>14</v>
      </c>
      <c r="AB37" s="73">
        <v>15</v>
      </c>
      <c r="AC37" s="73">
        <v>16</v>
      </c>
      <c r="AD37" s="73">
        <v>17</v>
      </c>
      <c r="AE37" s="74">
        <v>18</v>
      </c>
      <c r="AF37" s="54"/>
      <c r="AG37" s="54"/>
      <c r="AH37" s="54"/>
      <c r="AI37" s="54"/>
      <c r="AJ37" s="54"/>
      <c r="AK37" s="55"/>
    </row>
    <row r="38" spans="2:37" ht="26.5" customHeight="1" thickTop="1" thickBot="1">
      <c r="B38" s="105">
        <v>1</v>
      </c>
      <c r="C38" s="132" t="s">
        <v>3</v>
      </c>
      <c r="D38" s="132">
        <v>2</v>
      </c>
      <c r="E38" s="132">
        <v>2</v>
      </c>
      <c r="F38" s="132">
        <v>400</v>
      </c>
      <c r="G38" s="136"/>
      <c r="H38" s="136"/>
      <c r="I38" s="12">
        <v>0</v>
      </c>
      <c r="J38" s="175">
        <v>0</v>
      </c>
      <c r="K38" s="23">
        <f>J38*H38</f>
        <v>0</v>
      </c>
      <c r="L38" s="175">
        <f>D38-J38</f>
        <v>2</v>
      </c>
      <c r="M38" s="112">
        <v>2</v>
      </c>
      <c r="N38" s="129">
        <v>2</v>
      </c>
      <c r="O38" s="130">
        <v>2</v>
      </c>
      <c r="P38" s="131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3"/>
      <c r="AB38" s="134"/>
      <c r="AC38" s="134"/>
      <c r="AD38" s="134"/>
      <c r="AE38" s="135"/>
      <c r="AF38" s="54"/>
      <c r="AG38" s="54"/>
      <c r="AH38" s="54"/>
      <c r="AI38" s="54"/>
      <c r="AJ38" s="54"/>
      <c r="AK38" s="55"/>
    </row>
    <row r="39" spans="2:37" ht="24" thickTop="1" thickBot="1">
      <c r="B39" s="10">
        <v>2</v>
      </c>
      <c r="C39" s="11" t="s">
        <v>4</v>
      </c>
      <c r="D39" s="11">
        <v>3</v>
      </c>
      <c r="E39" s="11">
        <v>2</v>
      </c>
      <c r="F39" s="11">
        <v>600</v>
      </c>
      <c r="G39" s="11">
        <v>800</v>
      </c>
      <c r="H39" s="12">
        <f>(G39-F39)/(D39-E39)</f>
        <v>200</v>
      </c>
      <c r="I39" s="12">
        <f>D39-E39</f>
        <v>1</v>
      </c>
      <c r="J39" s="161">
        <v>0</v>
      </c>
      <c r="K39" s="23">
        <f>J39*H39</f>
        <v>0</v>
      </c>
      <c r="L39" s="160">
        <f t="shared" ref="L39:L42" si="3">D39-J39</f>
        <v>3</v>
      </c>
      <c r="M39" s="92">
        <v>3</v>
      </c>
      <c r="N39" s="128">
        <v>3</v>
      </c>
      <c r="O39" s="80">
        <v>3</v>
      </c>
      <c r="P39" s="80">
        <v>3</v>
      </c>
      <c r="Q39" s="81"/>
      <c r="R39" s="81"/>
      <c r="S39" s="81"/>
      <c r="T39" s="81"/>
      <c r="U39" s="81"/>
      <c r="V39" s="11"/>
      <c r="W39" s="11"/>
      <c r="X39" s="11"/>
      <c r="Y39" s="11"/>
      <c r="Z39" s="11"/>
      <c r="AA39" s="82"/>
      <c r="AB39" s="82"/>
      <c r="AC39" s="82"/>
      <c r="AD39" s="82"/>
      <c r="AE39" s="83"/>
      <c r="AF39" s="54"/>
      <c r="AG39" s="273" t="s">
        <v>42</v>
      </c>
      <c r="AH39" s="273"/>
      <c r="AI39" s="273"/>
      <c r="AJ39" s="273"/>
      <c r="AK39" s="273"/>
    </row>
    <row r="40" spans="2:37" ht="23.5" thickTop="1">
      <c r="B40" s="10">
        <v>3</v>
      </c>
      <c r="C40" s="11" t="s">
        <v>5</v>
      </c>
      <c r="D40" s="11">
        <v>4</v>
      </c>
      <c r="E40" s="11">
        <v>3</v>
      </c>
      <c r="F40" s="11">
        <v>600</v>
      </c>
      <c r="G40" s="11">
        <v>700</v>
      </c>
      <c r="H40" s="12">
        <f>(G40-F40)/(D40-E40)</f>
        <v>100</v>
      </c>
      <c r="I40" s="12">
        <f t="shared" ref="I40:I42" si="4">D40-E40</f>
        <v>1</v>
      </c>
      <c r="J40" s="161">
        <v>0</v>
      </c>
      <c r="K40" s="160">
        <f t="shared" ref="K40:K42" si="5">J40*H40</f>
        <v>0</v>
      </c>
      <c r="L40" s="160">
        <f t="shared" si="3"/>
        <v>4</v>
      </c>
      <c r="M40" s="92">
        <v>2</v>
      </c>
      <c r="N40" s="10"/>
      <c r="O40" s="11"/>
      <c r="P40" s="80">
        <v>2</v>
      </c>
      <c r="Q40" s="80">
        <v>2</v>
      </c>
      <c r="R40" s="80">
        <v>2</v>
      </c>
      <c r="S40" s="80">
        <v>2</v>
      </c>
      <c r="T40" s="81"/>
      <c r="U40" s="81"/>
      <c r="V40" s="11"/>
      <c r="W40" s="11"/>
      <c r="X40" s="11"/>
      <c r="Y40" s="11"/>
      <c r="Z40" s="11"/>
      <c r="AA40" s="84"/>
      <c r="AB40" s="82"/>
      <c r="AC40" s="82"/>
      <c r="AD40" s="82"/>
      <c r="AE40" s="85"/>
      <c r="AF40" s="54"/>
      <c r="AG40" s="287" t="s">
        <v>93</v>
      </c>
      <c r="AH40" s="288"/>
      <c r="AI40" s="288"/>
      <c r="AJ40" s="288"/>
      <c r="AK40" s="91">
        <v>150</v>
      </c>
    </row>
    <row r="41" spans="2:37" ht="23">
      <c r="B41" s="10">
        <v>4</v>
      </c>
      <c r="C41" s="13" t="s">
        <v>6</v>
      </c>
      <c r="D41" s="13">
        <v>6</v>
      </c>
      <c r="E41" s="13">
        <v>2</v>
      </c>
      <c r="F41" s="13">
        <v>700</v>
      </c>
      <c r="G41" s="13">
        <v>1000</v>
      </c>
      <c r="H41" s="12">
        <f t="shared" ref="H41:H42" si="6">(G41-F41)/(D41-E41)</f>
        <v>75</v>
      </c>
      <c r="I41" s="12">
        <f t="shared" si="4"/>
        <v>4</v>
      </c>
      <c r="J41" s="161">
        <v>3</v>
      </c>
      <c r="K41" s="160">
        <f t="shared" si="5"/>
        <v>225</v>
      </c>
      <c r="L41" s="160">
        <f t="shared" si="3"/>
        <v>3</v>
      </c>
      <c r="M41" s="137">
        <v>1</v>
      </c>
      <c r="N41" s="10"/>
      <c r="O41" s="11"/>
      <c r="P41" s="11"/>
      <c r="Q41" s="80">
        <v>1</v>
      </c>
      <c r="R41" s="80">
        <v>1</v>
      </c>
      <c r="S41" s="80">
        <v>1</v>
      </c>
      <c r="T41" s="81"/>
      <c r="U41" s="81"/>
      <c r="V41" s="81"/>
      <c r="W41" s="11"/>
      <c r="X41" s="11"/>
      <c r="Y41" s="11"/>
      <c r="Z41" s="11"/>
      <c r="AA41" s="84"/>
      <c r="AB41" s="82"/>
      <c r="AC41" s="82"/>
      <c r="AD41" s="82"/>
      <c r="AE41" s="85"/>
      <c r="AF41" s="54"/>
      <c r="AG41" s="289" t="s">
        <v>94</v>
      </c>
      <c r="AH41" s="290"/>
      <c r="AI41" s="290"/>
      <c r="AJ41" s="290"/>
      <c r="AK41" s="92">
        <v>400</v>
      </c>
    </row>
    <row r="42" spans="2:37" ht="23.5" thickBot="1">
      <c r="B42" s="14">
        <v>5</v>
      </c>
      <c r="C42" s="15" t="s">
        <v>44</v>
      </c>
      <c r="D42" s="15">
        <v>3</v>
      </c>
      <c r="E42" s="15">
        <v>2</v>
      </c>
      <c r="F42" s="15">
        <v>500</v>
      </c>
      <c r="G42" s="15">
        <v>600</v>
      </c>
      <c r="H42" s="16">
        <f t="shared" si="6"/>
        <v>100</v>
      </c>
      <c r="I42" s="16">
        <f t="shared" si="4"/>
        <v>1</v>
      </c>
      <c r="J42" s="162">
        <v>1</v>
      </c>
      <c r="K42" s="164">
        <f t="shared" si="5"/>
        <v>100</v>
      </c>
      <c r="L42" s="164">
        <f t="shared" si="3"/>
        <v>2</v>
      </c>
      <c r="M42" s="98">
        <v>3</v>
      </c>
      <c r="N42" s="14"/>
      <c r="O42" s="15"/>
      <c r="P42" s="15"/>
      <c r="Q42" s="15"/>
      <c r="R42" s="15"/>
      <c r="S42" s="15"/>
      <c r="T42" s="87">
        <v>3</v>
      </c>
      <c r="U42" s="87">
        <v>3</v>
      </c>
      <c r="V42" s="87">
        <v>3</v>
      </c>
      <c r="W42" s="86"/>
      <c r="X42" s="86"/>
      <c r="Y42" s="86"/>
      <c r="Z42" s="86"/>
      <c r="AA42" s="88"/>
      <c r="AB42" s="89"/>
      <c r="AC42" s="89"/>
      <c r="AD42" s="89"/>
      <c r="AE42" s="90"/>
      <c r="AF42" s="54"/>
      <c r="AG42" s="289" t="s">
        <v>17</v>
      </c>
      <c r="AH42" s="290"/>
      <c r="AI42" s="290"/>
      <c r="AJ42" s="290"/>
      <c r="AK42" s="92">
        <v>3</v>
      </c>
    </row>
    <row r="43" spans="2:37" ht="24" thickTop="1" thickBot="1">
      <c r="B43" s="56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289" t="s">
        <v>8</v>
      </c>
      <c r="AH43" s="290"/>
      <c r="AI43" s="290"/>
      <c r="AJ43" s="290"/>
      <c r="AK43" s="93">
        <v>10</v>
      </c>
    </row>
    <row r="44" spans="2:37" ht="23.5" thickTop="1">
      <c r="B44" s="56"/>
      <c r="C44" s="57"/>
      <c r="D44" s="57"/>
      <c r="E44" s="57"/>
      <c r="F44" s="57"/>
      <c r="G44" s="57"/>
      <c r="H44" s="57"/>
      <c r="I44" s="58"/>
      <c r="J44" s="58"/>
      <c r="K44" s="58"/>
      <c r="L44" s="58"/>
      <c r="M44" s="58"/>
      <c r="N44" s="82">
        <f>SUM(N38:N42)</f>
        <v>5</v>
      </c>
      <c r="O44" s="82">
        <f t="shared" ref="O44:V44" si="7">SUM(O38:O42)</f>
        <v>5</v>
      </c>
      <c r="P44" s="82">
        <f t="shared" si="7"/>
        <v>5</v>
      </c>
      <c r="Q44" s="82">
        <f t="shared" si="7"/>
        <v>3</v>
      </c>
      <c r="R44" s="82">
        <f t="shared" si="7"/>
        <v>3</v>
      </c>
      <c r="S44" s="82">
        <f t="shared" si="7"/>
        <v>3</v>
      </c>
      <c r="T44" s="82">
        <f t="shared" si="7"/>
        <v>3</v>
      </c>
      <c r="U44" s="82">
        <f t="shared" si="7"/>
        <v>3</v>
      </c>
      <c r="V44" s="82">
        <f t="shared" si="7"/>
        <v>3</v>
      </c>
      <c r="W44" s="115"/>
      <c r="X44" s="115"/>
      <c r="Y44" s="115"/>
      <c r="Z44" s="115"/>
      <c r="AA44" s="115"/>
      <c r="AB44" s="115"/>
      <c r="AC44" s="115"/>
      <c r="AD44" s="115"/>
      <c r="AE44" s="116"/>
      <c r="AF44" s="54"/>
      <c r="AG44" s="289" t="s">
        <v>18</v>
      </c>
      <c r="AH44" s="290"/>
      <c r="AI44" s="290"/>
      <c r="AJ44" s="290"/>
      <c r="AK44" s="92">
        <f>IF(AB62&gt;AK43,(AB62-AK43),0)</f>
        <v>0</v>
      </c>
    </row>
    <row r="45" spans="2:37" ht="23.5" thickBot="1">
      <c r="B45" s="56"/>
      <c r="C45" s="59"/>
      <c r="D45" s="59"/>
      <c r="E45" s="59"/>
      <c r="F45" s="60"/>
      <c r="G45" s="59"/>
      <c r="H45" s="54"/>
      <c r="I45" s="61"/>
      <c r="J45" s="61"/>
      <c r="K45" s="61"/>
      <c r="L45" s="61"/>
      <c r="M45" s="62"/>
      <c r="N45" s="299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1"/>
      <c r="AF45" s="54"/>
      <c r="AG45" s="291" t="s">
        <v>48</v>
      </c>
      <c r="AH45" s="292"/>
      <c r="AI45" s="292"/>
      <c r="AJ45" s="292"/>
      <c r="AK45" s="94">
        <v>0.3</v>
      </c>
    </row>
    <row r="46" spans="2:37" ht="23.5" thickTop="1">
      <c r="B46" s="56"/>
      <c r="C46" s="59"/>
      <c r="D46" s="59"/>
      <c r="E46" s="59"/>
      <c r="F46" s="63"/>
      <c r="G46" s="59"/>
      <c r="H46" s="54"/>
      <c r="I46" s="61"/>
      <c r="J46" s="61"/>
      <c r="K46" s="61"/>
      <c r="L46" s="61"/>
      <c r="M46" s="62"/>
      <c r="N46" s="299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1"/>
      <c r="AF46" s="54"/>
      <c r="AG46" s="95"/>
      <c r="AH46" s="95"/>
      <c r="AI46" s="95"/>
      <c r="AJ46" s="95"/>
      <c r="AK46" s="96"/>
    </row>
    <row r="47" spans="2:37" ht="23">
      <c r="B47" s="56"/>
      <c r="C47" s="59"/>
      <c r="D47" s="59"/>
      <c r="E47" s="59"/>
      <c r="F47" s="60"/>
      <c r="G47" s="54"/>
      <c r="H47" s="54"/>
      <c r="I47" s="61"/>
      <c r="J47" s="61"/>
      <c r="K47" s="61"/>
      <c r="L47" s="61"/>
      <c r="M47" s="62"/>
      <c r="N47" s="299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1"/>
      <c r="AF47" s="54"/>
      <c r="AG47" s="95"/>
      <c r="AH47" s="95"/>
      <c r="AI47" s="95"/>
      <c r="AJ47" s="95"/>
      <c r="AK47" s="96"/>
    </row>
    <row r="48" spans="2:37" ht="23.5" thickBot="1">
      <c r="B48" s="56"/>
      <c r="C48" s="59"/>
      <c r="D48" s="59"/>
      <c r="E48" s="59"/>
      <c r="F48" s="60"/>
      <c r="G48" s="54"/>
      <c r="H48" s="54"/>
      <c r="I48" s="61"/>
      <c r="J48" s="61"/>
      <c r="K48" s="61"/>
      <c r="L48" s="61"/>
      <c r="M48" s="64"/>
      <c r="N48" s="299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1"/>
      <c r="AF48" s="54"/>
      <c r="AG48" s="95"/>
      <c r="AH48" s="95"/>
      <c r="AI48" s="95"/>
      <c r="AJ48" s="95"/>
      <c r="AK48" s="96"/>
    </row>
    <row r="49" spans="2:38" ht="23.5" thickTop="1" thickBot="1">
      <c r="B49" s="56"/>
      <c r="C49" s="59"/>
      <c r="D49" s="59"/>
      <c r="E49" s="59"/>
      <c r="F49" s="60"/>
      <c r="G49" s="54"/>
      <c r="H49" s="54"/>
      <c r="I49" s="61"/>
      <c r="J49" s="61"/>
      <c r="K49" s="61"/>
      <c r="L49" s="61"/>
      <c r="M49" s="62"/>
      <c r="N49" s="299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1"/>
      <c r="AF49" s="54"/>
      <c r="AG49" s="273" t="s">
        <v>43</v>
      </c>
      <c r="AH49" s="273"/>
      <c r="AI49" s="273"/>
      <c r="AJ49" s="273"/>
      <c r="AK49" s="273"/>
    </row>
    <row r="50" spans="2:38" ht="23.5" thickTop="1">
      <c r="B50" s="56"/>
      <c r="C50" s="59"/>
      <c r="D50" s="59"/>
      <c r="E50" s="59"/>
      <c r="F50" s="60"/>
      <c r="G50" s="54"/>
      <c r="H50" s="54"/>
      <c r="I50" s="61"/>
      <c r="J50" s="61"/>
      <c r="K50" s="61"/>
      <c r="L50" s="61"/>
      <c r="M50" s="64"/>
      <c r="N50" s="299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1"/>
      <c r="AF50" s="54"/>
      <c r="AG50" s="305" t="s">
        <v>19</v>
      </c>
      <c r="AH50" s="306"/>
      <c r="AI50" s="306"/>
      <c r="AJ50" s="307"/>
      <c r="AK50" s="91">
        <f>SUM(F38:F42)</f>
        <v>2800</v>
      </c>
    </row>
    <row r="51" spans="2:38" ht="23">
      <c r="B51" s="56"/>
      <c r="C51" s="54"/>
      <c r="D51" s="65"/>
      <c r="E51" s="65"/>
      <c r="F51" s="65"/>
      <c r="G51" s="54"/>
      <c r="H51" s="54"/>
      <c r="I51" s="54"/>
      <c r="J51" s="54"/>
      <c r="K51" s="54"/>
      <c r="L51" s="54"/>
      <c r="M51" s="54"/>
      <c r="N51" s="299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1"/>
      <c r="AF51" s="54"/>
      <c r="AG51" s="293" t="s">
        <v>20</v>
      </c>
      <c r="AH51" s="294"/>
      <c r="AI51" s="294"/>
      <c r="AJ51" s="295"/>
      <c r="AK51" s="97">
        <f>SUM(K38:K42)</f>
        <v>325</v>
      </c>
    </row>
    <row r="52" spans="2:38" ht="23">
      <c r="B52" s="56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299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1"/>
      <c r="AF52" s="54"/>
      <c r="AG52" s="293" t="s">
        <v>21</v>
      </c>
      <c r="AH52" s="294"/>
      <c r="AI52" s="294"/>
      <c r="AJ52" s="295"/>
      <c r="AK52" s="92">
        <f>AB62*AK40</f>
        <v>1200</v>
      </c>
    </row>
    <row r="53" spans="2:38" ht="23">
      <c r="B53" s="56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299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1"/>
      <c r="AF53" s="54"/>
      <c r="AG53" s="293" t="s">
        <v>22</v>
      </c>
      <c r="AH53" s="294"/>
      <c r="AI53" s="294"/>
      <c r="AJ53" s="295"/>
      <c r="AK53" s="93">
        <f>AK44*AK41</f>
        <v>0</v>
      </c>
    </row>
    <row r="54" spans="2:38" ht="23">
      <c r="B54" s="56"/>
      <c r="C54" s="54"/>
      <c r="D54" s="58"/>
      <c r="E54" s="58"/>
      <c r="F54" s="58"/>
      <c r="G54" s="58"/>
      <c r="H54" s="58"/>
      <c r="I54" s="58"/>
      <c r="J54" s="66"/>
      <c r="K54" s="66"/>
      <c r="L54" s="66"/>
      <c r="M54" s="54"/>
      <c r="N54" s="299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1"/>
      <c r="AF54" s="54"/>
      <c r="AG54" s="293" t="s">
        <v>23</v>
      </c>
      <c r="AH54" s="294"/>
      <c r="AI54" s="294"/>
      <c r="AJ54" s="295"/>
      <c r="AK54" s="92">
        <v>0</v>
      </c>
    </row>
    <row r="55" spans="2:38" ht="23.5" thickBot="1">
      <c r="B55" s="56"/>
      <c r="C55" s="54"/>
      <c r="D55" s="61"/>
      <c r="E55" s="61"/>
      <c r="F55" s="61"/>
      <c r="G55" s="61"/>
      <c r="H55" s="61"/>
      <c r="I55" s="62"/>
      <c r="J55" s="57"/>
      <c r="K55" s="57"/>
      <c r="L55" s="54"/>
      <c r="M55" s="54"/>
      <c r="N55" s="302"/>
      <c r="O55" s="303"/>
      <c r="P55" s="303"/>
      <c r="Q55" s="303"/>
      <c r="R55" s="303"/>
      <c r="S55" s="303"/>
      <c r="T55" s="303"/>
      <c r="U55" s="303"/>
      <c r="V55" s="303"/>
      <c r="W55" s="303"/>
      <c r="X55" s="303"/>
      <c r="Y55" s="303"/>
      <c r="Z55" s="303"/>
      <c r="AA55" s="303"/>
      <c r="AB55" s="303"/>
      <c r="AC55" s="303"/>
      <c r="AD55" s="303"/>
      <c r="AE55" s="304"/>
      <c r="AF55" s="54"/>
      <c r="AG55" s="296" t="s">
        <v>0</v>
      </c>
      <c r="AH55" s="297"/>
      <c r="AI55" s="297"/>
      <c r="AJ55" s="298"/>
      <c r="AK55" s="94">
        <f>SUM(AK50:AK54)</f>
        <v>4325</v>
      </c>
    </row>
    <row r="56" spans="2:38" ht="23.5" thickTop="1">
      <c r="B56" s="56"/>
      <c r="C56" s="54"/>
      <c r="D56" s="61"/>
      <c r="E56" s="61"/>
      <c r="F56" s="61"/>
      <c r="G56" s="61"/>
      <c r="H56" s="61"/>
      <c r="I56" s="62"/>
      <c r="J56" s="57"/>
      <c r="K56" s="57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95"/>
      <c r="AH56" s="95"/>
      <c r="AI56" s="95"/>
      <c r="AJ56" s="95"/>
      <c r="AK56" s="96"/>
    </row>
    <row r="57" spans="2:38" ht="23.5" thickBot="1">
      <c r="B57" s="56"/>
      <c r="C57" s="54"/>
      <c r="D57" s="61"/>
      <c r="E57" s="61"/>
      <c r="F57" s="61"/>
      <c r="G57" s="61"/>
      <c r="H57" s="61"/>
      <c r="I57" s="62"/>
      <c r="J57" s="57"/>
      <c r="K57" s="57"/>
      <c r="L57" s="54"/>
      <c r="M57" s="54"/>
      <c r="N57" s="67"/>
      <c r="O57" s="67"/>
      <c r="P57" s="67"/>
      <c r="Q57" s="271"/>
      <c r="R57" s="271"/>
      <c r="S57" s="271"/>
      <c r="T57" s="271"/>
      <c r="U57" s="271"/>
      <c r="V57" s="271"/>
      <c r="W57" s="271"/>
      <c r="X57" s="67"/>
      <c r="Y57" s="67"/>
      <c r="Z57" s="67"/>
      <c r="AA57" s="54"/>
      <c r="AB57" s="54"/>
      <c r="AC57" s="54"/>
      <c r="AD57" s="54"/>
      <c r="AE57" s="54"/>
      <c r="AF57" s="54"/>
      <c r="AG57" s="95"/>
      <c r="AH57" s="95"/>
      <c r="AI57" s="95"/>
      <c r="AJ57" s="95"/>
      <c r="AK57" s="96"/>
    </row>
    <row r="58" spans="2:38" ht="24" thickTop="1" thickBot="1">
      <c r="B58" s="56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99"/>
      <c r="O58" s="100"/>
      <c r="P58" s="101"/>
      <c r="Q58" s="101"/>
      <c r="R58" s="101"/>
      <c r="S58" s="272" t="s">
        <v>16</v>
      </c>
      <c r="T58" s="272"/>
      <c r="U58" s="272"/>
      <c r="V58" s="272"/>
      <c r="W58" s="272"/>
      <c r="X58" s="272"/>
      <c r="Y58" s="272"/>
      <c r="Z58" s="101"/>
      <c r="AA58" s="101"/>
      <c r="AB58" s="101"/>
      <c r="AC58" s="101"/>
      <c r="AD58" s="101"/>
      <c r="AE58" s="102"/>
      <c r="AF58" s="54"/>
      <c r="AG58" s="95"/>
      <c r="AH58" s="95"/>
      <c r="AI58" s="95"/>
      <c r="AJ58" s="95"/>
      <c r="AK58" s="96"/>
    </row>
    <row r="59" spans="2:38" ht="24" thickTop="1" thickBot="1">
      <c r="B59" s="56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103"/>
      <c r="O59" s="104"/>
      <c r="P59" s="111">
        <v>0</v>
      </c>
      <c r="Q59" s="106">
        <f>L38</f>
        <v>2</v>
      </c>
      <c r="R59" s="107">
        <f>P59+Q59</f>
        <v>2</v>
      </c>
      <c r="S59" s="104"/>
      <c r="T59" s="104"/>
      <c r="U59" s="108">
        <f>R59</f>
        <v>2</v>
      </c>
      <c r="V59" s="24">
        <f>L40</f>
        <v>4</v>
      </c>
      <c r="W59" s="109">
        <f>U59+V59</f>
        <v>6</v>
      </c>
      <c r="X59" s="104"/>
      <c r="Y59" s="104"/>
      <c r="Z59" s="104"/>
      <c r="AA59" s="104"/>
      <c r="AB59" s="104"/>
      <c r="AC59" s="95"/>
      <c r="AD59" s="95"/>
      <c r="AE59" s="96"/>
      <c r="AF59" s="54"/>
      <c r="AG59" s="273" t="s">
        <v>24</v>
      </c>
      <c r="AH59" s="273"/>
      <c r="AI59" s="273"/>
      <c r="AJ59" s="273"/>
      <c r="AK59" s="273"/>
      <c r="AL59" s="6"/>
    </row>
    <row r="60" spans="2:38" ht="23.5" thickTop="1">
      <c r="B60" s="56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103"/>
      <c r="O60" s="104"/>
      <c r="P60" s="10"/>
      <c r="Q60" s="11" t="s">
        <v>3</v>
      </c>
      <c r="R60" s="92">
        <f>R61-R59</f>
        <v>0</v>
      </c>
      <c r="S60" s="104"/>
      <c r="T60" s="104"/>
      <c r="U60" s="10"/>
      <c r="V60" s="11" t="s">
        <v>5</v>
      </c>
      <c r="W60" s="92">
        <f>W61-W59</f>
        <v>0</v>
      </c>
      <c r="X60" s="104"/>
      <c r="Y60" s="104"/>
      <c r="Z60" s="104"/>
      <c r="AA60" s="104"/>
      <c r="AB60" s="104"/>
      <c r="AC60" s="95"/>
      <c r="AD60" s="95"/>
      <c r="AE60" s="96"/>
      <c r="AF60" s="54"/>
      <c r="AG60" s="287" t="s">
        <v>26</v>
      </c>
      <c r="AH60" s="288"/>
      <c r="AI60" s="288"/>
      <c r="AJ60" s="288"/>
      <c r="AK60" s="91">
        <f>AK44</f>
        <v>0</v>
      </c>
      <c r="AL60" s="7"/>
    </row>
    <row r="61" spans="2:38" ht="23.5" thickBot="1">
      <c r="B61" s="56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103"/>
      <c r="O61" s="110"/>
      <c r="P61" s="14">
        <f>R61-Q59</f>
        <v>0</v>
      </c>
      <c r="Q61" s="15">
        <v>2</v>
      </c>
      <c r="R61" s="98">
        <f>U61</f>
        <v>2</v>
      </c>
      <c r="S61" s="104"/>
      <c r="T61" s="104"/>
      <c r="U61" s="14">
        <f>W61-V59</f>
        <v>2</v>
      </c>
      <c r="V61" s="15">
        <v>2</v>
      </c>
      <c r="W61" s="98">
        <f>Z64</f>
        <v>6</v>
      </c>
      <c r="X61" s="104"/>
      <c r="Y61" s="104"/>
      <c r="Z61" s="104"/>
      <c r="AA61" s="104"/>
      <c r="AB61" s="104"/>
      <c r="AC61" s="95"/>
      <c r="AD61" s="95"/>
      <c r="AE61" s="96"/>
      <c r="AF61" s="54"/>
      <c r="AG61" s="289" t="s">
        <v>25</v>
      </c>
      <c r="AH61" s="290"/>
      <c r="AI61" s="290"/>
      <c r="AJ61" s="290"/>
      <c r="AK61" s="92">
        <v>2</v>
      </c>
      <c r="AL61" s="7"/>
    </row>
    <row r="62" spans="2:38" ht="24" thickTop="1" thickBot="1">
      <c r="B62" s="56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103"/>
      <c r="O62" s="104"/>
      <c r="P62" s="95"/>
      <c r="Q62" s="95"/>
      <c r="R62" s="95"/>
      <c r="S62" s="104"/>
      <c r="T62" s="104"/>
      <c r="U62" s="104"/>
      <c r="V62" s="104"/>
      <c r="W62" s="104"/>
      <c r="X62" s="104"/>
      <c r="Y62" s="104"/>
      <c r="Z62" s="111">
        <f>MAX(W59,W65)</f>
        <v>6</v>
      </c>
      <c r="AA62" s="106">
        <f>L42</f>
        <v>2</v>
      </c>
      <c r="AB62" s="112">
        <f>Z62+AA62</f>
        <v>8</v>
      </c>
      <c r="AC62" s="95"/>
      <c r="AD62" s="95"/>
      <c r="AE62" s="96"/>
      <c r="AF62" s="54"/>
      <c r="AG62" s="291" t="s">
        <v>95</v>
      </c>
      <c r="AH62" s="292"/>
      <c r="AI62" s="292"/>
      <c r="AJ62" s="292"/>
      <c r="AK62" s="98">
        <f>AK55</f>
        <v>4325</v>
      </c>
      <c r="AL62" s="7"/>
    </row>
    <row r="63" spans="2:38" ht="23.5" thickTop="1">
      <c r="B63" s="56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103"/>
      <c r="O63" s="104"/>
      <c r="P63" s="95"/>
      <c r="Q63" s="95"/>
      <c r="R63" s="95"/>
      <c r="S63" s="104"/>
      <c r="T63" s="104"/>
      <c r="U63" s="104"/>
      <c r="V63" s="104"/>
      <c r="W63" s="104"/>
      <c r="X63" s="104"/>
      <c r="Y63" s="104"/>
      <c r="Z63" s="10"/>
      <c r="AA63" s="11" t="s">
        <v>44</v>
      </c>
      <c r="AB63" s="92">
        <f>AB64-AB62</f>
        <v>0</v>
      </c>
      <c r="AC63" s="95"/>
      <c r="AD63" s="95"/>
      <c r="AE63" s="96"/>
      <c r="AF63" s="54"/>
      <c r="AG63" s="54"/>
      <c r="AH63" s="54"/>
      <c r="AI63" s="54"/>
      <c r="AJ63" s="54"/>
      <c r="AK63" s="55"/>
    </row>
    <row r="64" spans="2:38" ht="23.5" thickBot="1">
      <c r="B64" s="56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103"/>
      <c r="O64" s="104"/>
      <c r="P64" s="95"/>
      <c r="Q64" s="95"/>
      <c r="R64" s="95"/>
      <c r="S64" s="104"/>
      <c r="T64" s="104"/>
      <c r="U64" s="104"/>
      <c r="V64" s="104"/>
      <c r="W64" s="104"/>
      <c r="X64" s="104"/>
      <c r="Y64" s="104"/>
      <c r="Z64" s="113">
        <f>AB64-AA62</f>
        <v>6</v>
      </c>
      <c r="AA64" s="15">
        <v>2</v>
      </c>
      <c r="AB64" s="98">
        <f>AB62</f>
        <v>8</v>
      </c>
      <c r="AC64" s="95"/>
      <c r="AD64" s="95"/>
      <c r="AE64" s="96"/>
      <c r="AF64" s="54"/>
      <c r="AG64" s="54"/>
      <c r="AH64" s="54"/>
      <c r="AI64" s="54"/>
      <c r="AJ64" s="54"/>
      <c r="AK64" s="55"/>
    </row>
    <row r="65" spans="2:37" ht="23.5" thickTop="1">
      <c r="B65" s="56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103"/>
      <c r="O65" s="104"/>
      <c r="P65" s="105">
        <v>0</v>
      </c>
      <c r="Q65" s="106">
        <f>L39</f>
        <v>3</v>
      </c>
      <c r="R65" s="107">
        <f>P65+Q65</f>
        <v>3</v>
      </c>
      <c r="S65" s="104"/>
      <c r="T65" s="104"/>
      <c r="U65" s="111">
        <f>R65</f>
        <v>3</v>
      </c>
      <c r="V65" s="106">
        <f>L41</f>
        <v>3</v>
      </c>
      <c r="W65" s="107">
        <f>U65+V65</f>
        <v>6</v>
      </c>
      <c r="X65" s="104"/>
      <c r="Y65" s="104"/>
      <c r="Z65" s="104"/>
      <c r="AA65" s="104"/>
      <c r="AB65" s="104"/>
      <c r="AC65" s="95"/>
      <c r="AD65" s="95"/>
      <c r="AE65" s="96"/>
      <c r="AF65" s="54"/>
      <c r="AG65" s="54"/>
      <c r="AH65" s="54"/>
      <c r="AI65" s="54"/>
      <c r="AJ65" s="54"/>
      <c r="AK65" s="55"/>
    </row>
    <row r="66" spans="2:37" ht="23">
      <c r="B66" s="56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103"/>
      <c r="O66" s="104"/>
      <c r="P66" s="10"/>
      <c r="Q66" s="11" t="s">
        <v>4</v>
      </c>
      <c r="R66" s="97">
        <f>R67-R65</f>
        <v>0</v>
      </c>
      <c r="S66" s="104"/>
      <c r="T66" s="104"/>
      <c r="U66" s="10"/>
      <c r="V66" s="11" t="s">
        <v>6</v>
      </c>
      <c r="W66" s="92">
        <f>W67-W65</f>
        <v>0</v>
      </c>
      <c r="X66" s="104"/>
      <c r="Y66" s="104"/>
      <c r="Z66" s="104"/>
      <c r="AA66" s="104"/>
      <c r="AB66" s="104"/>
      <c r="AC66" s="95"/>
      <c r="AD66" s="95"/>
      <c r="AE66" s="96"/>
      <c r="AF66" s="54"/>
      <c r="AG66" s="54"/>
      <c r="AH66" s="54"/>
      <c r="AI66" s="54"/>
      <c r="AJ66" s="54"/>
      <c r="AK66" s="55"/>
    </row>
    <row r="67" spans="2:37" ht="22" customHeight="1" thickBot="1">
      <c r="B67" s="69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69"/>
      <c r="O67" s="70"/>
      <c r="P67" s="14">
        <f>R67-Q65</f>
        <v>0</v>
      </c>
      <c r="Q67" s="15">
        <v>2</v>
      </c>
      <c r="R67" s="98">
        <f>U67</f>
        <v>3</v>
      </c>
      <c r="S67" s="114"/>
      <c r="T67" s="114"/>
      <c r="U67" s="14">
        <f>W67-V65</f>
        <v>3</v>
      </c>
      <c r="V67" s="15">
        <v>2</v>
      </c>
      <c r="W67" s="98">
        <f>Z64</f>
        <v>6</v>
      </c>
      <c r="X67" s="71"/>
      <c r="Y67" s="71"/>
      <c r="Z67" s="71"/>
      <c r="AA67" s="71"/>
      <c r="AB67" s="71"/>
      <c r="AC67" s="70"/>
      <c r="AD67" s="70"/>
      <c r="AE67" s="72"/>
      <c r="AF67" s="70"/>
      <c r="AG67" s="70"/>
      <c r="AH67" s="70"/>
      <c r="AI67" s="70"/>
      <c r="AJ67" s="70"/>
      <c r="AK67" s="72"/>
    </row>
    <row r="68" spans="2:37" ht="15" thickTop="1">
      <c r="P68" s="2"/>
      <c r="Q68" s="2"/>
      <c r="R68" s="2"/>
      <c r="S68" s="9"/>
      <c r="T68" s="9"/>
      <c r="U68" s="2"/>
      <c r="V68" s="2"/>
      <c r="W68" s="2"/>
      <c r="X68" s="9"/>
      <c r="Y68" s="9"/>
      <c r="Z68" s="9"/>
      <c r="AA68" s="9"/>
      <c r="AB68" s="9"/>
    </row>
    <row r="69" spans="2:37">
      <c r="P69" s="2"/>
      <c r="Q69" s="2"/>
      <c r="R69" s="2"/>
      <c r="S69" s="9"/>
      <c r="T69" s="9"/>
      <c r="U69" s="2"/>
      <c r="V69" s="2"/>
      <c r="W69" s="2"/>
      <c r="X69" s="9"/>
      <c r="Y69" s="9"/>
      <c r="Z69" s="9"/>
      <c r="AA69" s="9"/>
      <c r="AB69" s="9"/>
    </row>
    <row r="70" spans="2:37">
      <c r="P70" s="2"/>
      <c r="Q70" s="2"/>
      <c r="R70" s="2"/>
      <c r="S70" s="9"/>
      <c r="T70" s="9"/>
      <c r="U70" s="2"/>
      <c r="V70" s="2"/>
      <c r="W70" s="2"/>
      <c r="X70" s="9"/>
      <c r="Y70" s="9"/>
      <c r="Z70" s="9"/>
      <c r="AA70" s="9"/>
      <c r="AB70" s="9"/>
    </row>
  </sheetData>
  <mergeCells count="44">
    <mergeCell ref="AG62:AJ62"/>
    <mergeCell ref="AG44:AJ44"/>
    <mergeCell ref="N45:AE55"/>
    <mergeCell ref="AG45:AJ45"/>
    <mergeCell ref="AG49:AK49"/>
    <mergeCell ref="AG50:AJ50"/>
    <mergeCell ref="AG51:AJ51"/>
    <mergeCell ref="AG52:AJ52"/>
    <mergeCell ref="AG53:AJ53"/>
    <mergeCell ref="AG54:AJ54"/>
    <mergeCell ref="AG55:AJ55"/>
    <mergeCell ref="Q57:W57"/>
    <mergeCell ref="S58:Y58"/>
    <mergeCell ref="AG59:AK59"/>
    <mergeCell ref="AG60:AJ60"/>
    <mergeCell ref="AG61:AJ61"/>
    <mergeCell ref="AG43:AJ43"/>
    <mergeCell ref="Q23:W23"/>
    <mergeCell ref="S24:Y24"/>
    <mergeCell ref="AG25:AK25"/>
    <mergeCell ref="AG26:AJ26"/>
    <mergeCell ref="AG27:AJ27"/>
    <mergeCell ref="AG28:AJ28"/>
    <mergeCell ref="B36:AK36"/>
    <mergeCell ref="AG39:AK39"/>
    <mergeCell ref="AG40:AJ40"/>
    <mergeCell ref="AG41:AJ41"/>
    <mergeCell ref="AG42:AJ42"/>
    <mergeCell ref="AG10:AJ10"/>
    <mergeCell ref="N11:AE21"/>
    <mergeCell ref="AG11:AJ11"/>
    <mergeCell ref="AG15:AK15"/>
    <mergeCell ref="AG16:AJ16"/>
    <mergeCell ref="AG17:AJ17"/>
    <mergeCell ref="AG18:AJ18"/>
    <mergeCell ref="AG19:AJ19"/>
    <mergeCell ref="AG20:AJ20"/>
    <mergeCell ref="AG21:AJ21"/>
    <mergeCell ref="AG9:AJ9"/>
    <mergeCell ref="B2:AK2"/>
    <mergeCell ref="AG5:AK5"/>
    <mergeCell ref="AG6:AJ6"/>
    <mergeCell ref="AG7:AJ7"/>
    <mergeCell ref="AG8:AJ8"/>
  </mergeCells>
  <pageMargins left="0.7" right="0.7" top="0.75" bottom="0.75" header="0.3" footer="0.3"/>
  <pageSetup paperSize="9" scale="49" orientation="landscape" r:id="rId1"/>
  <rowBreaks count="1" manualBreakCount="1">
    <brk id="32" max="16383" man="1"/>
  </rowBreaks>
  <colBreaks count="1" manualBreakCount="1">
    <brk id="2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L100"/>
  <sheetViews>
    <sheetView zoomScale="40" zoomScaleNormal="40" workbookViewId="0">
      <selection activeCell="R100" sqref="R100"/>
    </sheetView>
  </sheetViews>
  <sheetFormatPr defaultRowHeight="14.5"/>
  <cols>
    <col min="2" max="2" width="6.54296875" customWidth="1"/>
    <col min="3" max="3" width="11.36328125" customWidth="1"/>
    <col min="4" max="4" width="14" customWidth="1"/>
    <col min="5" max="5" width="17.26953125" customWidth="1"/>
    <col min="6" max="6" width="11.26953125" customWidth="1"/>
    <col min="7" max="7" width="10.81640625" customWidth="1"/>
    <col min="8" max="8" width="10.26953125" customWidth="1"/>
    <col min="9" max="9" width="21" customWidth="1"/>
    <col min="10" max="10" width="17" customWidth="1"/>
    <col min="11" max="11" width="23.81640625" customWidth="1"/>
    <col min="12" max="13" width="17.08984375" customWidth="1"/>
    <col min="14" max="21" width="5.453125" customWidth="1"/>
    <col min="22" max="31" width="5.6328125" customWidth="1"/>
    <col min="33" max="34" width="12.81640625" customWidth="1"/>
    <col min="35" max="35" width="17.54296875" customWidth="1"/>
    <col min="36" max="36" width="20" customWidth="1"/>
    <col min="37" max="37" width="12.81640625" customWidth="1"/>
  </cols>
  <sheetData>
    <row r="1" spans="2:37" ht="15" thickBot="1"/>
    <row r="2" spans="2:37" ht="51.5" customHeight="1" thickTop="1" thickBot="1">
      <c r="B2" s="308" t="s">
        <v>98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309"/>
      <c r="AE2" s="309"/>
      <c r="AF2" s="309"/>
      <c r="AG2" s="309"/>
      <c r="AH2" s="309"/>
      <c r="AI2" s="309"/>
      <c r="AJ2" s="309"/>
      <c r="AK2" s="310"/>
    </row>
    <row r="3" spans="2:37" ht="92" customHeight="1" thickTop="1" thickBot="1">
      <c r="B3" s="26" t="s">
        <v>1</v>
      </c>
      <c r="C3" s="27" t="s">
        <v>2</v>
      </c>
      <c r="D3" s="27" t="s">
        <v>11</v>
      </c>
      <c r="E3" s="28" t="s">
        <v>12</v>
      </c>
      <c r="F3" s="27" t="s">
        <v>69</v>
      </c>
      <c r="G3" s="27" t="s">
        <v>70</v>
      </c>
      <c r="H3" s="27" t="s">
        <v>71</v>
      </c>
      <c r="I3" s="27" t="s">
        <v>75</v>
      </c>
      <c r="J3" s="27" t="s">
        <v>13</v>
      </c>
      <c r="K3" s="27" t="s">
        <v>72</v>
      </c>
      <c r="L3" s="27" t="s">
        <v>14</v>
      </c>
      <c r="M3" s="122" t="s">
        <v>15</v>
      </c>
      <c r="N3" s="126">
        <v>1</v>
      </c>
      <c r="O3" s="73">
        <v>2</v>
      </c>
      <c r="P3" s="73">
        <v>3</v>
      </c>
      <c r="Q3" s="73">
        <v>4</v>
      </c>
      <c r="R3" s="73">
        <v>5</v>
      </c>
      <c r="S3" s="73">
        <v>6</v>
      </c>
      <c r="T3" s="73">
        <v>7</v>
      </c>
      <c r="U3" s="73">
        <v>8</v>
      </c>
      <c r="V3" s="73">
        <v>9</v>
      </c>
      <c r="W3" s="73">
        <v>10</v>
      </c>
      <c r="X3" s="73">
        <v>11</v>
      </c>
      <c r="Y3" s="73">
        <v>12</v>
      </c>
      <c r="Z3" s="73">
        <v>13</v>
      </c>
      <c r="AA3" s="73">
        <v>14</v>
      </c>
      <c r="AB3" s="73">
        <v>15</v>
      </c>
      <c r="AC3" s="73">
        <v>16</v>
      </c>
      <c r="AD3" s="73">
        <v>17</v>
      </c>
      <c r="AE3" s="73">
        <v>18</v>
      </c>
      <c r="AF3" s="54"/>
      <c r="AG3" s="54"/>
      <c r="AH3" s="54"/>
      <c r="AI3" s="54"/>
      <c r="AJ3" s="54"/>
      <c r="AK3" s="55"/>
    </row>
    <row r="4" spans="2:37" ht="26.5" customHeight="1" thickTop="1" thickBot="1">
      <c r="B4" s="21">
        <v>1</v>
      </c>
      <c r="C4" s="22" t="s">
        <v>3</v>
      </c>
      <c r="D4" s="22">
        <v>2</v>
      </c>
      <c r="E4" s="22">
        <v>2</v>
      </c>
      <c r="F4" s="22">
        <v>400</v>
      </c>
      <c r="G4" s="23" t="s">
        <v>92</v>
      </c>
      <c r="H4" s="23" t="s">
        <v>92</v>
      </c>
      <c r="I4" s="23" t="s">
        <v>92</v>
      </c>
      <c r="J4" s="23" t="s">
        <v>92</v>
      </c>
      <c r="K4" s="23" t="s">
        <v>92</v>
      </c>
      <c r="L4" s="22">
        <v>2</v>
      </c>
      <c r="M4" s="123">
        <v>2</v>
      </c>
      <c r="N4" s="127">
        <v>2</v>
      </c>
      <c r="O4" s="75">
        <v>2</v>
      </c>
      <c r="P4" s="76"/>
      <c r="Q4" s="22"/>
      <c r="R4" s="22"/>
      <c r="S4" s="22"/>
      <c r="T4" s="22"/>
      <c r="U4" s="22"/>
      <c r="V4" s="22"/>
      <c r="W4" s="22"/>
      <c r="X4" s="22"/>
      <c r="Y4" s="22"/>
      <c r="Z4" s="22"/>
      <c r="AA4" s="77"/>
      <c r="AB4" s="78"/>
      <c r="AC4" s="78"/>
      <c r="AD4" s="78"/>
      <c r="AE4" s="79"/>
      <c r="AF4" s="54"/>
      <c r="AG4" s="54"/>
      <c r="AH4" s="54"/>
      <c r="AI4" s="54"/>
      <c r="AJ4" s="54"/>
      <c r="AK4" s="55"/>
    </row>
    <row r="5" spans="2:37" ht="24" thickTop="1" thickBot="1">
      <c r="B5" s="10">
        <v>2</v>
      </c>
      <c r="C5" s="11" t="s">
        <v>4</v>
      </c>
      <c r="D5" s="11">
        <v>3</v>
      </c>
      <c r="E5" s="11">
        <v>2</v>
      </c>
      <c r="F5" s="11">
        <v>600</v>
      </c>
      <c r="G5" s="11">
        <v>800</v>
      </c>
      <c r="H5" s="12">
        <f>(G5-F5)/(D5-E5)</f>
        <v>200</v>
      </c>
      <c r="I5" s="12">
        <f>D5-E5</f>
        <v>1</v>
      </c>
      <c r="J5" s="17" t="s">
        <v>92</v>
      </c>
      <c r="K5" s="17" t="s">
        <v>92</v>
      </c>
      <c r="L5" s="11">
        <v>3</v>
      </c>
      <c r="M5" s="117">
        <v>3</v>
      </c>
      <c r="N5" s="128">
        <v>3</v>
      </c>
      <c r="O5" s="80">
        <v>3</v>
      </c>
      <c r="P5" s="80">
        <v>3</v>
      </c>
      <c r="Q5" s="81"/>
      <c r="R5" s="81"/>
      <c r="S5" s="81"/>
      <c r="T5" s="81"/>
      <c r="U5" s="81"/>
      <c r="V5" s="11"/>
      <c r="W5" s="11"/>
      <c r="X5" s="11"/>
      <c r="Y5" s="11"/>
      <c r="Z5" s="11"/>
      <c r="AA5" s="82"/>
      <c r="AB5" s="82"/>
      <c r="AC5" s="82"/>
      <c r="AD5" s="82"/>
      <c r="AE5" s="83"/>
      <c r="AF5" s="54"/>
      <c r="AG5" s="273" t="s">
        <v>42</v>
      </c>
      <c r="AH5" s="273"/>
      <c r="AI5" s="273"/>
      <c r="AJ5" s="273"/>
      <c r="AK5" s="273"/>
    </row>
    <row r="6" spans="2:37" ht="23.5" thickTop="1">
      <c r="B6" s="10">
        <v>3</v>
      </c>
      <c r="C6" s="11" t="s">
        <v>5</v>
      </c>
      <c r="D6" s="11">
        <v>4</v>
      </c>
      <c r="E6" s="11">
        <v>3</v>
      </c>
      <c r="F6" s="11">
        <v>600</v>
      </c>
      <c r="G6" s="11">
        <v>700</v>
      </c>
      <c r="H6" s="12">
        <f>(G6-F6)/(D6-E6)</f>
        <v>100</v>
      </c>
      <c r="I6" s="12">
        <f t="shared" ref="I6:I8" si="0">D6-E6</f>
        <v>1</v>
      </c>
      <c r="J6" s="17" t="s">
        <v>92</v>
      </c>
      <c r="K6" s="17" t="s">
        <v>92</v>
      </c>
      <c r="L6" s="11">
        <v>4</v>
      </c>
      <c r="M6" s="117">
        <v>2</v>
      </c>
      <c r="N6" s="10"/>
      <c r="O6" s="11"/>
      <c r="P6" s="80">
        <v>2</v>
      </c>
      <c r="Q6" s="80">
        <v>2</v>
      </c>
      <c r="R6" s="80">
        <v>2</v>
      </c>
      <c r="S6" s="80">
        <v>2</v>
      </c>
      <c r="T6" s="81"/>
      <c r="U6" s="81"/>
      <c r="V6" s="11"/>
      <c r="W6" s="11"/>
      <c r="X6" s="11"/>
      <c r="Y6" s="11"/>
      <c r="Z6" s="11"/>
      <c r="AA6" s="84"/>
      <c r="AB6" s="82"/>
      <c r="AC6" s="82"/>
      <c r="AD6" s="82"/>
      <c r="AE6" s="85"/>
      <c r="AF6" s="54"/>
      <c r="AG6" s="287" t="s">
        <v>93</v>
      </c>
      <c r="AH6" s="288"/>
      <c r="AI6" s="288"/>
      <c r="AJ6" s="288"/>
      <c r="AK6" s="91">
        <v>100</v>
      </c>
    </row>
    <row r="7" spans="2:37" ht="23">
      <c r="B7" s="10">
        <v>4</v>
      </c>
      <c r="C7" s="13" t="s">
        <v>6</v>
      </c>
      <c r="D7" s="13">
        <v>6</v>
      </c>
      <c r="E7" s="13">
        <v>2</v>
      </c>
      <c r="F7" s="13">
        <v>700</v>
      </c>
      <c r="G7" s="13">
        <v>1000</v>
      </c>
      <c r="H7" s="12">
        <f t="shared" ref="H7:H8" si="1">(G7-F7)/(D7-E7)</f>
        <v>75</v>
      </c>
      <c r="I7" s="12">
        <f t="shared" si="0"/>
        <v>4</v>
      </c>
      <c r="J7" s="17" t="s">
        <v>92</v>
      </c>
      <c r="K7" s="17" t="s">
        <v>92</v>
      </c>
      <c r="L7" s="13">
        <v>6</v>
      </c>
      <c r="M7" s="124">
        <v>1</v>
      </c>
      <c r="N7" s="10"/>
      <c r="O7" s="11"/>
      <c r="P7" s="11"/>
      <c r="Q7" s="80">
        <v>1</v>
      </c>
      <c r="R7" s="80">
        <v>1</v>
      </c>
      <c r="S7" s="80">
        <v>1</v>
      </c>
      <c r="T7" s="80">
        <v>1</v>
      </c>
      <c r="U7" s="80">
        <v>1</v>
      </c>
      <c r="V7" s="80">
        <v>1</v>
      </c>
      <c r="W7" s="11"/>
      <c r="X7" s="11"/>
      <c r="Y7" s="11"/>
      <c r="Z7" s="11"/>
      <c r="AA7" s="84"/>
      <c r="AB7" s="82"/>
      <c r="AC7" s="82"/>
      <c r="AD7" s="82"/>
      <c r="AE7" s="85"/>
      <c r="AF7" s="54"/>
      <c r="AG7" s="289" t="s">
        <v>94</v>
      </c>
      <c r="AH7" s="290"/>
      <c r="AI7" s="290"/>
      <c r="AJ7" s="290"/>
      <c r="AK7" s="92">
        <v>400</v>
      </c>
    </row>
    <row r="8" spans="2:37" ht="23.5" thickBot="1">
      <c r="B8" s="14">
        <v>5</v>
      </c>
      <c r="C8" s="15" t="s">
        <v>44</v>
      </c>
      <c r="D8" s="15">
        <v>3</v>
      </c>
      <c r="E8" s="15">
        <v>2</v>
      </c>
      <c r="F8" s="15">
        <v>500</v>
      </c>
      <c r="G8" s="15">
        <v>600</v>
      </c>
      <c r="H8" s="16">
        <f t="shared" si="1"/>
        <v>100</v>
      </c>
      <c r="I8" s="16">
        <f t="shared" si="0"/>
        <v>1</v>
      </c>
      <c r="J8" s="19" t="s">
        <v>92</v>
      </c>
      <c r="K8" s="19" t="s">
        <v>92</v>
      </c>
      <c r="L8" s="15">
        <v>3</v>
      </c>
      <c r="M8" s="125">
        <v>3</v>
      </c>
      <c r="N8" s="14"/>
      <c r="O8" s="15"/>
      <c r="P8" s="15"/>
      <c r="Q8" s="15"/>
      <c r="R8" s="15"/>
      <c r="S8" s="15"/>
      <c r="T8" s="15"/>
      <c r="U8" s="15"/>
      <c r="V8" s="86"/>
      <c r="W8" s="87">
        <v>3</v>
      </c>
      <c r="X8" s="87">
        <v>3</v>
      </c>
      <c r="Y8" s="87">
        <v>3</v>
      </c>
      <c r="Z8" s="86"/>
      <c r="AA8" s="88"/>
      <c r="AB8" s="89"/>
      <c r="AC8" s="89"/>
      <c r="AD8" s="89"/>
      <c r="AE8" s="90"/>
      <c r="AF8" s="54"/>
      <c r="AG8" s="289" t="s">
        <v>17</v>
      </c>
      <c r="AH8" s="290"/>
      <c r="AI8" s="290"/>
      <c r="AJ8" s="290"/>
      <c r="AK8" s="92">
        <v>3</v>
      </c>
    </row>
    <row r="9" spans="2:37" ht="24" thickTop="1" thickBot="1">
      <c r="B9" s="56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289" t="s">
        <v>8</v>
      </c>
      <c r="AH9" s="290"/>
      <c r="AI9" s="290"/>
      <c r="AJ9" s="290"/>
      <c r="AK9" s="93">
        <v>10</v>
      </c>
    </row>
    <row r="10" spans="2:37" ht="23.5" thickTop="1">
      <c r="B10" s="56"/>
      <c r="C10" s="57"/>
      <c r="D10" s="57"/>
      <c r="E10" s="57"/>
      <c r="F10" s="57"/>
      <c r="G10" s="57"/>
      <c r="H10" s="57"/>
      <c r="I10" s="58"/>
      <c r="J10" s="58"/>
      <c r="K10" s="58"/>
      <c r="L10" s="58"/>
      <c r="M10" s="58"/>
      <c r="N10" s="82">
        <f>SUM(N4:N8)</f>
        <v>5</v>
      </c>
      <c r="O10" s="82">
        <f t="shared" ref="O10:Y10" si="2">SUM(O4:O8)</f>
        <v>5</v>
      </c>
      <c r="P10" s="82">
        <f t="shared" si="2"/>
        <v>5</v>
      </c>
      <c r="Q10" s="82">
        <f t="shared" si="2"/>
        <v>3</v>
      </c>
      <c r="R10" s="82">
        <f t="shared" si="2"/>
        <v>3</v>
      </c>
      <c r="S10" s="82">
        <f t="shared" si="2"/>
        <v>3</v>
      </c>
      <c r="T10" s="82">
        <f t="shared" si="2"/>
        <v>1</v>
      </c>
      <c r="U10" s="82">
        <f t="shared" si="2"/>
        <v>1</v>
      </c>
      <c r="V10" s="82">
        <f t="shared" si="2"/>
        <v>1</v>
      </c>
      <c r="W10" s="82">
        <f t="shared" si="2"/>
        <v>3</v>
      </c>
      <c r="X10" s="82">
        <f t="shared" si="2"/>
        <v>3</v>
      </c>
      <c r="Y10" s="82">
        <f t="shared" si="2"/>
        <v>3</v>
      </c>
      <c r="Z10" s="115"/>
      <c r="AA10" s="115"/>
      <c r="AB10" s="115"/>
      <c r="AC10" s="115"/>
      <c r="AD10" s="115"/>
      <c r="AE10" s="116"/>
      <c r="AF10" s="54"/>
      <c r="AG10" s="289" t="s">
        <v>18</v>
      </c>
      <c r="AH10" s="290"/>
      <c r="AI10" s="290"/>
      <c r="AJ10" s="290"/>
      <c r="AK10" s="92">
        <f>AB28-AK9</f>
        <v>2</v>
      </c>
    </row>
    <row r="11" spans="2:37" ht="23.5" thickBot="1">
      <c r="B11" s="56"/>
      <c r="C11" s="59"/>
      <c r="D11" s="59"/>
      <c r="E11" s="59"/>
      <c r="F11" s="60"/>
      <c r="G11" s="59"/>
      <c r="H11" s="54"/>
      <c r="I11" s="61"/>
      <c r="J11" s="61"/>
      <c r="K11" s="61"/>
      <c r="L11" s="61"/>
      <c r="M11" s="61"/>
      <c r="N11" s="299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1"/>
      <c r="AF11" s="54"/>
      <c r="AG11" s="291" t="s">
        <v>48</v>
      </c>
      <c r="AH11" s="292"/>
      <c r="AI11" s="292"/>
      <c r="AJ11" s="292"/>
      <c r="AK11" s="94">
        <v>0.3</v>
      </c>
    </row>
    <row r="12" spans="2:37" ht="23.5" thickTop="1">
      <c r="B12" s="56"/>
      <c r="C12" s="59"/>
      <c r="D12" s="59"/>
      <c r="E12" s="59"/>
      <c r="F12" s="63"/>
      <c r="G12" s="59"/>
      <c r="H12" s="54"/>
      <c r="I12" s="61"/>
      <c r="J12" s="61"/>
      <c r="K12" s="61"/>
      <c r="L12" s="61"/>
      <c r="M12" s="61"/>
      <c r="N12" s="299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1"/>
      <c r="AF12" s="54"/>
      <c r="AG12" s="95"/>
      <c r="AH12" s="95"/>
      <c r="AI12" s="95"/>
      <c r="AJ12" s="95"/>
      <c r="AK12" s="96"/>
    </row>
    <row r="13" spans="2:37" ht="23">
      <c r="B13" s="56"/>
      <c r="C13" s="59"/>
      <c r="D13" s="59"/>
      <c r="E13" s="59"/>
      <c r="F13" s="60"/>
      <c r="G13" s="54"/>
      <c r="H13" s="54"/>
      <c r="I13" s="61"/>
      <c r="J13" s="61"/>
      <c r="K13" s="61"/>
      <c r="L13" s="61"/>
      <c r="M13" s="61"/>
      <c r="N13" s="299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1"/>
      <c r="AF13" s="54"/>
      <c r="AG13" s="95"/>
      <c r="AH13" s="95"/>
      <c r="AI13" s="95"/>
      <c r="AJ13" s="95"/>
      <c r="AK13" s="96"/>
    </row>
    <row r="14" spans="2:37" ht="23.5" thickBot="1">
      <c r="B14" s="56"/>
      <c r="C14" s="59"/>
      <c r="D14" s="59"/>
      <c r="E14" s="59"/>
      <c r="F14" s="60"/>
      <c r="G14" s="54"/>
      <c r="H14" s="54"/>
      <c r="I14" s="61"/>
      <c r="J14" s="61"/>
      <c r="K14" s="61"/>
      <c r="L14" s="61"/>
      <c r="M14" s="61"/>
      <c r="N14" s="299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1"/>
      <c r="AF14" s="54"/>
      <c r="AG14" s="95"/>
      <c r="AH14" s="95"/>
      <c r="AI14" s="95"/>
      <c r="AJ14" s="95"/>
      <c r="AK14" s="96"/>
    </row>
    <row r="15" spans="2:37" ht="23.5" thickTop="1" thickBot="1">
      <c r="B15" s="56"/>
      <c r="C15" s="59"/>
      <c r="D15" s="59"/>
      <c r="E15" s="59"/>
      <c r="F15" s="60"/>
      <c r="G15" s="54"/>
      <c r="H15" s="54"/>
      <c r="I15" s="61"/>
      <c r="J15" s="61"/>
      <c r="K15" s="61"/>
      <c r="L15" s="61"/>
      <c r="M15" s="61"/>
      <c r="N15" s="299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1"/>
      <c r="AF15" s="54"/>
      <c r="AG15" s="273" t="s">
        <v>43</v>
      </c>
      <c r="AH15" s="273"/>
      <c r="AI15" s="273"/>
      <c r="AJ15" s="273"/>
      <c r="AK15" s="273"/>
    </row>
    <row r="16" spans="2:37" ht="23.5" thickTop="1">
      <c r="B16" s="56"/>
      <c r="C16" s="59"/>
      <c r="D16" s="59"/>
      <c r="E16" s="59"/>
      <c r="F16" s="60"/>
      <c r="G16" s="54"/>
      <c r="H16" s="54"/>
      <c r="I16" s="61"/>
      <c r="J16" s="61"/>
      <c r="K16" s="61"/>
      <c r="L16" s="61"/>
      <c r="M16" s="61"/>
      <c r="N16" s="299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1"/>
      <c r="AF16" s="54"/>
      <c r="AG16" s="305" t="s">
        <v>19</v>
      </c>
      <c r="AH16" s="306"/>
      <c r="AI16" s="306"/>
      <c r="AJ16" s="307"/>
      <c r="AK16" s="91">
        <f>SUM(F4:F8)</f>
        <v>2800</v>
      </c>
    </row>
    <row r="17" spans="2:38" ht="23">
      <c r="B17" s="56"/>
      <c r="C17" s="54"/>
      <c r="D17" s="65"/>
      <c r="E17" s="65"/>
      <c r="F17" s="65"/>
      <c r="G17" s="54"/>
      <c r="H17" s="54"/>
      <c r="I17" s="54"/>
      <c r="J17" s="54"/>
      <c r="K17" s="54"/>
      <c r="L17" s="54"/>
      <c r="M17" s="54"/>
      <c r="N17" s="299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1"/>
      <c r="AF17" s="54"/>
      <c r="AG17" s="293" t="s">
        <v>20</v>
      </c>
      <c r="AH17" s="294"/>
      <c r="AI17" s="294"/>
      <c r="AJ17" s="295"/>
      <c r="AK17" s="97">
        <f>SUM(K4:K8)</f>
        <v>0</v>
      </c>
    </row>
    <row r="18" spans="2:38" ht="23">
      <c r="B18" s="56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299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1"/>
      <c r="AF18" s="54"/>
      <c r="AG18" s="293" t="s">
        <v>21</v>
      </c>
      <c r="AH18" s="294"/>
      <c r="AI18" s="294"/>
      <c r="AJ18" s="295"/>
      <c r="AK18" s="92">
        <f>AB28*AK6</f>
        <v>1200</v>
      </c>
    </row>
    <row r="19" spans="2:38" ht="23">
      <c r="B19" s="56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299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1"/>
      <c r="AF19" s="54"/>
      <c r="AG19" s="293" t="s">
        <v>22</v>
      </c>
      <c r="AH19" s="294"/>
      <c r="AI19" s="294"/>
      <c r="AJ19" s="295"/>
      <c r="AK19" s="93">
        <f>AK10*AK7</f>
        <v>800</v>
      </c>
    </row>
    <row r="20" spans="2:38" ht="23">
      <c r="B20" s="56"/>
      <c r="C20" s="54"/>
      <c r="D20" s="58"/>
      <c r="E20" s="58"/>
      <c r="F20" s="58"/>
      <c r="G20" s="58"/>
      <c r="H20" s="58"/>
      <c r="I20" s="58"/>
      <c r="J20" s="66"/>
      <c r="K20" s="66"/>
      <c r="L20" s="66"/>
      <c r="M20" s="66"/>
      <c r="N20" s="299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1"/>
      <c r="AF20" s="54"/>
      <c r="AG20" s="293" t="s">
        <v>23</v>
      </c>
      <c r="AH20" s="294"/>
      <c r="AI20" s="294"/>
      <c r="AJ20" s="295"/>
      <c r="AK20" s="92">
        <v>0</v>
      </c>
    </row>
    <row r="21" spans="2:38" ht="23.5" thickBot="1">
      <c r="B21" s="56"/>
      <c r="C21" s="54"/>
      <c r="D21" s="61"/>
      <c r="E21" s="61"/>
      <c r="F21" s="61"/>
      <c r="G21" s="61"/>
      <c r="H21" s="61"/>
      <c r="I21" s="62"/>
      <c r="J21" s="57"/>
      <c r="K21" s="57"/>
      <c r="L21" s="54"/>
      <c r="M21" s="54"/>
      <c r="N21" s="302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  <c r="AA21" s="303"/>
      <c r="AB21" s="303"/>
      <c r="AC21" s="303"/>
      <c r="AD21" s="303"/>
      <c r="AE21" s="304"/>
      <c r="AF21" s="54"/>
      <c r="AG21" s="296" t="s">
        <v>0</v>
      </c>
      <c r="AH21" s="297"/>
      <c r="AI21" s="297"/>
      <c r="AJ21" s="298"/>
      <c r="AK21" s="94">
        <f>SUM(AK16:AK20)</f>
        <v>4800</v>
      </c>
    </row>
    <row r="22" spans="2:38" ht="23.5" thickTop="1">
      <c r="B22" s="56"/>
      <c r="C22" s="54"/>
      <c r="D22" s="61"/>
      <c r="E22" s="61"/>
      <c r="F22" s="61"/>
      <c r="G22" s="61"/>
      <c r="H22" s="61"/>
      <c r="I22" s="62"/>
      <c r="J22" s="57"/>
      <c r="K22" s="57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95"/>
      <c r="AH22" s="95"/>
      <c r="AI22" s="95"/>
      <c r="AJ22" s="95"/>
      <c r="AK22" s="96"/>
    </row>
    <row r="23" spans="2:38" ht="23.5" thickBot="1">
      <c r="B23" s="56"/>
      <c r="C23" s="54"/>
      <c r="D23" s="61"/>
      <c r="E23" s="61"/>
      <c r="F23" s="61"/>
      <c r="G23" s="61"/>
      <c r="H23" s="61"/>
      <c r="I23" s="62"/>
      <c r="J23" s="57"/>
      <c r="K23" s="57"/>
      <c r="L23" s="54"/>
      <c r="M23" s="54"/>
      <c r="N23" s="67"/>
      <c r="O23" s="67"/>
      <c r="P23" s="67"/>
      <c r="Q23" s="271"/>
      <c r="R23" s="271"/>
      <c r="S23" s="271"/>
      <c r="T23" s="271"/>
      <c r="U23" s="271"/>
      <c r="V23" s="271"/>
      <c r="W23" s="271"/>
      <c r="X23" s="67"/>
      <c r="Y23" s="67"/>
      <c r="Z23" s="67"/>
      <c r="AA23" s="54"/>
      <c r="AB23" s="54"/>
      <c r="AC23" s="54"/>
      <c r="AD23" s="54"/>
      <c r="AE23" s="54"/>
      <c r="AF23" s="54"/>
      <c r="AG23" s="95"/>
      <c r="AH23" s="95"/>
      <c r="AI23" s="95"/>
      <c r="AJ23" s="95"/>
      <c r="AK23" s="96"/>
    </row>
    <row r="24" spans="2:38" ht="24" thickTop="1" thickBot="1">
      <c r="B24" s="56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99"/>
      <c r="O24" s="100"/>
      <c r="P24" s="101"/>
      <c r="Q24" s="101"/>
      <c r="R24" s="101"/>
      <c r="S24" s="272" t="s">
        <v>16</v>
      </c>
      <c r="T24" s="272"/>
      <c r="U24" s="272"/>
      <c r="V24" s="272"/>
      <c r="W24" s="272"/>
      <c r="X24" s="272"/>
      <c r="Y24" s="272"/>
      <c r="Z24" s="101"/>
      <c r="AA24" s="101"/>
      <c r="AB24" s="101"/>
      <c r="AC24" s="101"/>
      <c r="AD24" s="101"/>
      <c r="AE24" s="102"/>
      <c r="AF24" s="54"/>
      <c r="AG24" s="95"/>
      <c r="AH24" s="95"/>
      <c r="AI24" s="95"/>
      <c r="AJ24" s="95"/>
      <c r="AK24" s="96"/>
    </row>
    <row r="25" spans="2:38" ht="24" thickTop="1" thickBot="1">
      <c r="B25" s="56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103"/>
      <c r="O25" s="104"/>
      <c r="P25" s="105">
        <v>0</v>
      </c>
      <c r="Q25" s="106">
        <f>L4</f>
        <v>2</v>
      </c>
      <c r="R25" s="107">
        <f>P25+Q25</f>
        <v>2</v>
      </c>
      <c r="S25" s="104"/>
      <c r="T25" s="104"/>
      <c r="U25" s="108">
        <f>R25</f>
        <v>2</v>
      </c>
      <c r="V25" s="24">
        <f>L6</f>
        <v>4</v>
      </c>
      <c r="W25" s="109">
        <f>U25+V25</f>
        <v>6</v>
      </c>
      <c r="X25" s="104"/>
      <c r="Y25" s="104"/>
      <c r="Z25" s="104"/>
      <c r="AA25" s="104"/>
      <c r="AB25" s="104"/>
      <c r="AC25" s="95"/>
      <c r="AD25" s="95"/>
      <c r="AE25" s="96"/>
      <c r="AF25" s="54"/>
      <c r="AG25" s="273" t="s">
        <v>24</v>
      </c>
      <c r="AH25" s="273"/>
      <c r="AI25" s="273"/>
      <c r="AJ25" s="273"/>
      <c r="AK25" s="273"/>
      <c r="AL25" s="6"/>
    </row>
    <row r="26" spans="2:38" ht="23.5" thickTop="1">
      <c r="B26" s="56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103"/>
      <c r="O26" s="104"/>
      <c r="P26" s="10"/>
      <c r="Q26" s="11" t="s">
        <v>3</v>
      </c>
      <c r="R26" s="92">
        <f>R27-R25</f>
        <v>3</v>
      </c>
      <c r="S26" s="104"/>
      <c r="T26" s="104"/>
      <c r="U26" s="10"/>
      <c r="V26" s="11" t="s">
        <v>5</v>
      </c>
      <c r="W26" s="92">
        <f>W27-W25</f>
        <v>3</v>
      </c>
      <c r="X26" s="104"/>
      <c r="Y26" s="104"/>
      <c r="Z26" s="104"/>
      <c r="AA26" s="104"/>
      <c r="AB26" s="104"/>
      <c r="AC26" s="95"/>
      <c r="AD26" s="95"/>
      <c r="AE26" s="96"/>
      <c r="AF26" s="54"/>
      <c r="AG26" s="287" t="s">
        <v>26</v>
      </c>
      <c r="AH26" s="288"/>
      <c r="AI26" s="288"/>
      <c r="AJ26" s="288"/>
      <c r="AK26" s="91">
        <f>AK10</f>
        <v>2</v>
      </c>
      <c r="AL26" s="7"/>
    </row>
    <row r="27" spans="2:38" ht="23.5" thickBot="1">
      <c r="B27" s="56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103"/>
      <c r="O27" s="110"/>
      <c r="P27" s="14">
        <f>R27-Q25</f>
        <v>3</v>
      </c>
      <c r="Q27" s="15">
        <v>2</v>
      </c>
      <c r="R27" s="98">
        <f>U27</f>
        <v>5</v>
      </c>
      <c r="S27" s="104"/>
      <c r="T27" s="104"/>
      <c r="U27" s="14">
        <f>W27-V25</f>
        <v>5</v>
      </c>
      <c r="V27" s="15">
        <v>2</v>
      </c>
      <c r="W27" s="98">
        <f>Z30</f>
        <v>9</v>
      </c>
      <c r="X27" s="104"/>
      <c r="Y27" s="104"/>
      <c r="Z27" s="104"/>
      <c r="AA27" s="104"/>
      <c r="AB27" s="104"/>
      <c r="AC27" s="95"/>
      <c r="AD27" s="95"/>
      <c r="AE27" s="96"/>
      <c r="AF27" s="54"/>
      <c r="AG27" s="289" t="s">
        <v>25</v>
      </c>
      <c r="AH27" s="290"/>
      <c r="AI27" s="290"/>
      <c r="AJ27" s="290"/>
      <c r="AK27" s="92">
        <v>2</v>
      </c>
      <c r="AL27" s="7"/>
    </row>
    <row r="28" spans="2:38" ht="24" thickTop="1" thickBot="1">
      <c r="B28" s="56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103"/>
      <c r="O28" s="104"/>
      <c r="P28" s="95"/>
      <c r="Q28" s="95"/>
      <c r="R28" s="95"/>
      <c r="S28" s="104"/>
      <c r="T28" s="104"/>
      <c r="U28" s="104"/>
      <c r="V28" s="104"/>
      <c r="W28" s="104"/>
      <c r="X28" s="104"/>
      <c r="Y28" s="104"/>
      <c r="Z28" s="111">
        <f>MAX(W25,W31)</f>
        <v>9</v>
      </c>
      <c r="AA28" s="106">
        <f>L8</f>
        <v>3</v>
      </c>
      <c r="AB28" s="112">
        <f>Z28+AA28</f>
        <v>12</v>
      </c>
      <c r="AC28" s="95"/>
      <c r="AD28" s="95"/>
      <c r="AE28" s="96"/>
      <c r="AF28" s="54"/>
      <c r="AG28" s="291" t="s">
        <v>95</v>
      </c>
      <c r="AH28" s="292"/>
      <c r="AI28" s="292"/>
      <c r="AJ28" s="292"/>
      <c r="AK28" s="98">
        <f>AK21</f>
        <v>4800</v>
      </c>
      <c r="AL28" s="7"/>
    </row>
    <row r="29" spans="2:38" ht="23.5" thickTop="1">
      <c r="B29" s="56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103"/>
      <c r="O29" s="104"/>
      <c r="P29" s="95"/>
      <c r="Q29" s="95"/>
      <c r="R29" s="95"/>
      <c r="S29" s="104"/>
      <c r="T29" s="104"/>
      <c r="U29" s="104"/>
      <c r="V29" s="104"/>
      <c r="W29" s="104"/>
      <c r="X29" s="104"/>
      <c r="Y29" s="104"/>
      <c r="Z29" s="10"/>
      <c r="AA29" s="11" t="s">
        <v>44</v>
      </c>
      <c r="AB29" s="92">
        <f>AB30-AB28</f>
        <v>0</v>
      </c>
      <c r="AC29" s="95"/>
      <c r="AD29" s="95"/>
      <c r="AE29" s="96"/>
      <c r="AF29" s="54"/>
      <c r="AG29" s="54"/>
      <c r="AH29" s="54"/>
      <c r="AI29" s="54"/>
      <c r="AJ29" s="54"/>
      <c r="AK29" s="55"/>
    </row>
    <row r="30" spans="2:38" ht="23.5" thickBot="1">
      <c r="B30" s="56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103"/>
      <c r="O30" s="104"/>
      <c r="P30" s="95"/>
      <c r="Q30" s="95"/>
      <c r="R30" s="95"/>
      <c r="S30" s="104"/>
      <c r="T30" s="104"/>
      <c r="U30" s="104"/>
      <c r="V30" s="104"/>
      <c r="W30" s="104"/>
      <c r="X30" s="104"/>
      <c r="Y30" s="104"/>
      <c r="Z30" s="113">
        <f>AB30-AA28</f>
        <v>9</v>
      </c>
      <c r="AA30" s="15">
        <v>2</v>
      </c>
      <c r="AB30" s="98">
        <f>AB28</f>
        <v>12</v>
      </c>
      <c r="AC30" s="95"/>
      <c r="AD30" s="95"/>
      <c r="AE30" s="96"/>
      <c r="AF30" s="54"/>
      <c r="AG30" s="54"/>
      <c r="AH30" s="54"/>
      <c r="AI30" s="54"/>
      <c r="AJ30" s="54"/>
      <c r="AK30" s="55"/>
    </row>
    <row r="31" spans="2:38" ht="23.5" thickTop="1">
      <c r="B31" s="56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103"/>
      <c r="O31" s="104"/>
      <c r="P31" s="105">
        <v>0</v>
      </c>
      <c r="Q31" s="106">
        <f>L5</f>
        <v>3</v>
      </c>
      <c r="R31" s="107">
        <f>P31+Q31</f>
        <v>3</v>
      </c>
      <c r="S31" s="104"/>
      <c r="T31" s="104"/>
      <c r="U31" s="111">
        <f>R31</f>
        <v>3</v>
      </c>
      <c r="V31" s="106">
        <f>L7</f>
        <v>6</v>
      </c>
      <c r="W31" s="107">
        <f>U31+V31</f>
        <v>9</v>
      </c>
      <c r="X31" s="104"/>
      <c r="Y31" s="104"/>
      <c r="Z31" s="104"/>
      <c r="AA31" s="104"/>
      <c r="AB31" s="104"/>
      <c r="AC31" s="95"/>
      <c r="AD31" s="95"/>
      <c r="AE31" s="96"/>
      <c r="AF31" s="54"/>
      <c r="AG31" s="54"/>
      <c r="AH31" s="54"/>
      <c r="AI31" s="54"/>
      <c r="AJ31" s="54"/>
      <c r="AK31" s="55"/>
    </row>
    <row r="32" spans="2:38" ht="23">
      <c r="B32" s="56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103"/>
      <c r="O32" s="104"/>
      <c r="P32" s="10"/>
      <c r="Q32" s="11" t="s">
        <v>4</v>
      </c>
      <c r="R32" s="97">
        <f>R33-R31</f>
        <v>0</v>
      </c>
      <c r="S32" s="104"/>
      <c r="T32" s="104"/>
      <c r="U32" s="10"/>
      <c r="V32" s="11" t="s">
        <v>6</v>
      </c>
      <c r="W32" s="92">
        <f>W33-W31</f>
        <v>0</v>
      </c>
      <c r="X32" s="104"/>
      <c r="Y32" s="104"/>
      <c r="Z32" s="104"/>
      <c r="AA32" s="104"/>
      <c r="AB32" s="104"/>
      <c r="AC32" s="95"/>
      <c r="AD32" s="95"/>
      <c r="AE32" s="96"/>
      <c r="AF32" s="54"/>
      <c r="AG32" s="54"/>
      <c r="AH32" s="54"/>
      <c r="AI32" s="54"/>
      <c r="AJ32" s="54"/>
      <c r="AK32" s="55"/>
    </row>
    <row r="33" spans="2:37" ht="22" customHeight="1" thickBot="1"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69"/>
      <c r="O33" s="70"/>
      <c r="P33" s="14">
        <f>R33-Q31</f>
        <v>0</v>
      </c>
      <c r="Q33" s="15">
        <v>2</v>
      </c>
      <c r="R33" s="98">
        <f>U33</f>
        <v>3</v>
      </c>
      <c r="S33" s="114"/>
      <c r="T33" s="114"/>
      <c r="U33" s="14">
        <f>W33-V31</f>
        <v>3</v>
      </c>
      <c r="V33" s="15">
        <v>2</v>
      </c>
      <c r="W33" s="98">
        <f>Z30</f>
        <v>9</v>
      </c>
      <c r="X33" s="71"/>
      <c r="Y33" s="71"/>
      <c r="Z33" s="71"/>
      <c r="AA33" s="71"/>
      <c r="AB33" s="71"/>
      <c r="AC33" s="70"/>
      <c r="AD33" s="70"/>
      <c r="AE33" s="72"/>
      <c r="AF33" s="70"/>
      <c r="AG33" s="70"/>
      <c r="AH33" s="70"/>
      <c r="AI33" s="70"/>
      <c r="AJ33" s="70"/>
      <c r="AK33" s="72"/>
    </row>
    <row r="34" spans="2:37" ht="15.5" thickTop="1" thickBot="1">
      <c r="P34" s="2"/>
      <c r="Q34" s="2"/>
      <c r="R34" s="2"/>
      <c r="S34" s="9"/>
      <c r="T34" s="9"/>
      <c r="U34" s="2"/>
      <c r="V34" s="2"/>
      <c r="W34" s="2"/>
      <c r="X34" s="9"/>
      <c r="Y34" s="9"/>
      <c r="Z34" s="9"/>
      <c r="AA34" s="9"/>
      <c r="AB34" s="9"/>
    </row>
    <row r="35" spans="2:37" ht="51.5" customHeight="1" thickTop="1" thickBot="1">
      <c r="B35" s="308" t="s">
        <v>108</v>
      </c>
      <c r="C35" s="309"/>
      <c r="D35" s="309"/>
      <c r="E35" s="309"/>
      <c r="F35" s="309"/>
      <c r="G35" s="309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W35" s="309"/>
      <c r="X35" s="309"/>
      <c r="Y35" s="309"/>
      <c r="Z35" s="309"/>
      <c r="AA35" s="309"/>
      <c r="AB35" s="309"/>
      <c r="AC35" s="309"/>
      <c r="AD35" s="309"/>
      <c r="AE35" s="309"/>
      <c r="AF35" s="309"/>
      <c r="AG35" s="309"/>
      <c r="AH35" s="309"/>
      <c r="AI35" s="309"/>
      <c r="AJ35" s="309"/>
      <c r="AK35" s="310"/>
    </row>
    <row r="36" spans="2:37" ht="92" customHeight="1" thickTop="1" thickBot="1">
      <c r="B36" s="26" t="s">
        <v>1</v>
      </c>
      <c r="C36" s="27" t="s">
        <v>2</v>
      </c>
      <c r="D36" s="27" t="s">
        <v>11</v>
      </c>
      <c r="E36" s="28" t="s">
        <v>12</v>
      </c>
      <c r="F36" s="27" t="s">
        <v>69</v>
      </c>
      <c r="G36" s="27" t="s">
        <v>70</v>
      </c>
      <c r="H36" s="27" t="s">
        <v>71</v>
      </c>
      <c r="I36" s="27" t="s">
        <v>75</v>
      </c>
      <c r="J36" s="27" t="s">
        <v>13</v>
      </c>
      <c r="K36" s="27" t="s">
        <v>72</v>
      </c>
      <c r="L36" s="27" t="s">
        <v>14</v>
      </c>
      <c r="M36" s="122" t="s">
        <v>15</v>
      </c>
      <c r="N36" s="126">
        <v>1</v>
      </c>
      <c r="O36" s="73">
        <v>2</v>
      </c>
      <c r="P36" s="73">
        <v>3</v>
      </c>
      <c r="Q36" s="73">
        <v>4</v>
      </c>
      <c r="R36" s="73">
        <v>5</v>
      </c>
      <c r="S36" s="73">
        <v>6</v>
      </c>
      <c r="T36" s="73">
        <v>7</v>
      </c>
      <c r="U36" s="73">
        <v>8</v>
      </c>
      <c r="V36" s="73">
        <v>9</v>
      </c>
      <c r="W36" s="73">
        <v>10</v>
      </c>
      <c r="X36" s="73">
        <v>11</v>
      </c>
      <c r="Y36" s="73">
        <v>12</v>
      </c>
      <c r="Z36" s="73">
        <v>13</v>
      </c>
      <c r="AA36" s="73">
        <v>14</v>
      </c>
      <c r="AB36" s="73">
        <v>15</v>
      </c>
      <c r="AC36" s="73">
        <v>16</v>
      </c>
      <c r="AD36" s="73">
        <v>17</v>
      </c>
      <c r="AE36" s="73">
        <v>18</v>
      </c>
      <c r="AF36" s="54"/>
      <c r="AG36" s="54"/>
      <c r="AH36" s="54"/>
      <c r="AI36" s="54"/>
      <c r="AJ36" s="54"/>
      <c r="AK36" s="55"/>
    </row>
    <row r="37" spans="2:37" ht="26.5" customHeight="1" thickTop="1" thickBot="1">
      <c r="B37" s="21">
        <v>1</v>
      </c>
      <c r="C37" s="22" t="s">
        <v>3</v>
      </c>
      <c r="D37" s="22">
        <v>2</v>
      </c>
      <c r="E37" s="22">
        <v>2</v>
      </c>
      <c r="F37" s="22">
        <v>400</v>
      </c>
      <c r="G37" s="23" t="s">
        <v>96</v>
      </c>
      <c r="H37" s="23" t="s">
        <v>96</v>
      </c>
      <c r="I37" s="23" t="s">
        <v>96</v>
      </c>
      <c r="J37" s="23"/>
      <c r="K37" s="160" t="s">
        <v>96</v>
      </c>
      <c r="L37" s="23">
        <f>D37-J37</f>
        <v>2</v>
      </c>
      <c r="M37" s="123">
        <v>2</v>
      </c>
      <c r="N37" s="159"/>
      <c r="O37" s="76"/>
      <c r="P37" s="76"/>
      <c r="Q37" s="75">
        <v>2</v>
      </c>
      <c r="R37" s="75">
        <v>2</v>
      </c>
      <c r="S37" s="22"/>
      <c r="T37" s="22"/>
      <c r="U37" s="22"/>
      <c r="V37" s="22"/>
      <c r="W37" s="22"/>
      <c r="X37" s="22"/>
      <c r="Y37" s="22"/>
      <c r="Z37" s="22"/>
      <c r="AA37" s="77"/>
      <c r="AB37" s="78"/>
      <c r="AC37" s="78"/>
      <c r="AD37" s="78"/>
      <c r="AE37" s="79"/>
      <c r="AF37" s="54"/>
      <c r="AG37" s="54"/>
      <c r="AH37" s="54"/>
      <c r="AI37" s="54"/>
      <c r="AJ37" s="54"/>
      <c r="AK37" s="55"/>
    </row>
    <row r="38" spans="2:37" ht="24" thickTop="1" thickBot="1">
      <c r="B38" s="10">
        <v>2</v>
      </c>
      <c r="C38" s="11" t="s">
        <v>4</v>
      </c>
      <c r="D38" s="11">
        <v>3</v>
      </c>
      <c r="E38" s="11">
        <v>2</v>
      </c>
      <c r="F38" s="11">
        <v>600</v>
      </c>
      <c r="G38" s="11">
        <v>800</v>
      </c>
      <c r="H38" s="12">
        <f>(G38-F38)/(D38-E38)</f>
        <v>200</v>
      </c>
      <c r="I38" s="12">
        <f>D38-E38</f>
        <v>1</v>
      </c>
      <c r="J38" s="17"/>
      <c r="K38" s="160">
        <f t="shared" ref="K38:K41" si="3">J38*H38</f>
        <v>0</v>
      </c>
      <c r="L38" s="23">
        <f t="shared" ref="L38:L41" si="4">D38-J38</f>
        <v>3</v>
      </c>
      <c r="M38" s="117">
        <v>3</v>
      </c>
      <c r="N38" s="128">
        <v>3</v>
      </c>
      <c r="O38" s="80">
        <v>3</v>
      </c>
      <c r="P38" s="80">
        <v>3</v>
      </c>
      <c r="Q38" s="81"/>
      <c r="R38" s="81"/>
      <c r="S38" s="81"/>
      <c r="T38" s="81"/>
      <c r="U38" s="81"/>
      <c r="V38" s="11"/>
      <c r="W38" s="11"/>
      <c r="X38" s="11"/>
      <c r="Y38" s="11"/>
      <c r="Z38" s="11"/>
      <c r="AA38" s="82"/>
      <c r="AB38" s="82"/>
      <c r="AC38" s="82"/>
      <c r="AD38" s="82"/>
      <c r="AE38" s="83"/>
      <c r="AF38" s="54"/>
      <c r="AG38" s="273" t="s">
        <v>42</v>
      </c>
      <c r="AH38" s="273"/>
      <c r="AI38" s="273"/>
      <c r="AJ38" s="273"/>
      <c r="AK38" s="273"/>
    </row>
    <row r="39" spans="2:37" ht="23.5" thickTop="1">
      <c r="B39" s="10">
        <v>3</v>
      </c>
      <c r="C39" s="11" t="s">
        <v>5</v>
      </c>
      <c r="D39" s="11">
        <v>4</v>
      </c>
      <c r="E39" s="11">
        <v>3</v>
      </c>
      <c r="F39" s="11">
        <v>600</v>
      </c>
      <c r="G39" s="11">
        <v>700</v>
      </c>
      <c r="H39" s="12">
        <f>(G39-F39)/(D39-E39)</f>
        <v>100</v>
      </c>
      <c r="I39" s="12">
        <f t="shared" ref="I39:I41" si="5">D39-E39</f>
        <v>1</v>
      </c>
      <c r="J39" s="17"/>
      <c r="K39" s="160">
        <f t="shared" si="3"/>
        <v>0</v>
      </c>
      <c r="L39" s="23">
        <f t="shared" si="4"/>
        <v>4</v>
      </c>
      <c r="M39" s="117">
        <v>2</v>
      </c>
      <c r="N39" s="10"/>
      <c r="O39" s="11"/>
      <c r="P39" s="81"/>
      <c r="Q39" s="81"/>
      <c r="R39" s="81"/>
      <c r="S39" s="80">
        <v>2</v>
      </c>
      <c r="T39" s="80">
        <v>2</v>
      </c>
      <c r="U39" s="80">
        <v>2</v>
      </c>
      <c r="V39" s="80">
        <v>2</v>
      </c>
      <c r="W39" s="11"/>
      <c r="X39" s="11"/>
      <c r="Y39" s="11"/>
      <c r="Z39" s="11"/>
      <c r="AA39" s="84"/>
      <c r="AB39" s="82"/>
      <c r="AC39" s="82"/>
      <c r="AD39" s="82"/>
      <c r="AE39" s="85"/>
      <c r="AF39" s="54"/>
      <c r="AG39" s="287" t="s">
        <v>93</v>
      </c>
      <c r="AH39" s="288"/>
      <c r="AI39" s="288"/>
      <c r="AJ39" s="288"/>
      <c r="AK39" s="91">
        <v>100</v>
      </c>
    </row>
    <row r="40" spans="2:37" ht="23">
      <c r="B40" s="10">
        <v>4</v>
      </c>
      <c r="C40" s="13" t="s">
        <v>6</v>
      </c>
      <c r="D40" s="13">
        <v>6</v>
      </c>
      <c r="E40" s="13">
        <v>2</v>
      </c>
      <c r="F40" s="13">
        <v>700</v>
      </c>
      <c r="G40" s="13">
        <v>1000</v>
      </c>
      <c r="H40" s="12">
        <f t="shared" ref="H40:H41" si="6">(G40-F40)/(D40-E40)</f>
        <v>75</v>
      </c>
      <c r="I40" s="12">
        <f t="shared" si="5"/>
        <v>4</v>
      </c>
      <c r="J40" s="17"/>
      <c r="K40" s="160">
        <f t="shared" si="3"/>
        <v>0</v>
      </c>
      <c r="L40" s="23">
        <f t="shared" si="4"/>
        <v>6</v>
      </c>
      <c r="M40" s="124">
        <v>1</v>
      </c>
      <c r="N40" s="10"/>
      <c r="O40" s="11"/>
      <c r="P40" s="11"/>
      <c r="Q40" s="80">
        <v>1</v>
      </c>
      <c r="R40" s="80">
        <v>1</v>
      </c>
      <c r="S40" s="80">
        <v>1</v>
      </c>
      <c r="T40" s="80">
        <v>1</v>
      </c>
      <c r="U40" s="80">
        <v>1</v>
      </c>
      <c r="V40" s="80">
        <v>1</v>
      </c>
      <c r="W40" s="11"/>
      <c r="X40" s="11"/>
      <c r="Y40" s="11"/>
      <c r="Z40" s="11"/>
      <c r="AA40" s="84"/>
      <c r="AB40" s="82"/>
      <c r="AC40" s="82"/>
      <c r="AD40" s="82"/>
      <c r="AE40" s="85"/>
      <c r="AF40" s="54"/>
      <c r="AG40" s="289" t="s">
        <v>94</v>
      </c>
      <c r="AH40" s="290"/>
      <c r="AI40" s="290"/>
      <c r="AJ40" s="290"/>
      <c r="AK40" s="92">
        <v>400</v>
      </c>
    </row>
    <row r="41" spans="2:37" ht="23.5" thickBot="1">
      <c r="B41" s="14">
        <v>5</v>
      </c>
      <c r="C41" s="15" t="s">
        <v>44</v>
      </c>
      <c r="D41" s="15">
        <v>3</v>
      </c>
      <c r="E41" s="15">
        <v>2</v>
      </c>
      <c r="F41" s="15">
        <v>500</v>
      </c>
      <c r="G41" s="15">
        <v>600</v>
      </c>
      <c r="H41" s="16">
        <f t="shared" si="6"/>
        <v>100</v>
      </c>
      <c r="I41" s="16">
        <f t="shared" si="5"/>
        <v>1</v>
      </c>
      <c r="J41" s="19"/>
      <c r="K41" s="164">
        <f t="shared" si="3"/>
        <v>0</v>
      </c>
      <c r="L41" s="138">
        <f t="shared" si="4"/>
        <v>3</v>
      </c>
      <c r="M41" s="125">
        <v>3</v>
      </c>
      <c r="N41" s="14"/>
      <c r="O41" s="15"/>
      <c r="P41" s="15"/>
      <c r="Q41" s="15"/>
      <c r="R41" s="15"/>
      <c r="S41" s="15"/>
      <c r="T41" s="15"/>
      <c r="U41" s="15"/>
      <c r="V41" s="86"/>
      <c r="W41" s="87">
        <v>3</v>
      </c>
      <c r="X41" s="87">
        <v>3</v>
      </c>
      <c r="Y41" s="87">
        <v>3</v>
      </c>
      <c r="Z41" s="86"/>
      <c r="AA41" s="88"/>
      <c r="AB41" s="89"/>
      <c r="AC41" s="89"/>
      <c r="AD41" s="89"/>
      <c r="AE41" s="90"/>
      <c r="AF41" s="54"/>
      <c r="AG41" s="289" t="s">
        <v>17</v>
      </c>
      <c r="AH41" s="290"/>
      <c r="AI41" s="290"/>
      <c r="AJ41" s="290"/>
      <c r="AK41" s="92">
        <v>3</v>
      </c>
    </row>
    <row r="42" spans="2:37" ht="24" thickTop="1" thickBot="1">
      <c r="B42" s="56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289" t="s">
        <v>8</v>
      </c>
      <c r="AH42" s="290"/>
      <c r="AI42" s="290"/>
      <c r="AJ42" s="290"/>
      <c r="AK42" s="93">
        <v>10</v>
      </c>
    </row>
    <row r="43" spans="2:37" ht="23.5" thickTop="1">
      <c r="B43" s="56"/>
      <c r="C43" s="57"/>
      <c r="D43" s="57"/>
      <c r="E43" s="57"/>
      <c r="F43" s="57"/>
      <c r="G43" s="57"/>
      <c r="H43" s="57"/>
      <c r="I43" s="58"/>
      <c r="J43" s="58"/>
      <c r="K43" s="58"/>
      <c r="L43" s="58"/>
      <c r="M43" s="58"/>
      <c r="N43" s="82">
        <f>SUM(N37:N41)</f>
        <v>3</v>
      </c>
      <c r="O43" s="82">
        <f t="shared" ref="O43:Y43" si="7">SUM(O37:O41)</f>
        <v>3</v>
      </c>
      <c r="P43" s="82">
        <f t="shared" si="7"/>
        <v>3</v>
      </c>
      <c r="Q43" s="82">
        <f t="shared" si="7"/>
        <v>3</v>
      </c>
      <c r="R43" s="82">
        <f t="shared" si="7"/>
        <v>3</v>
      </c>
      <c r="S43" s="82">
        <f t="shared" si="7"/>
        <v>3</v>
      </c>
      <c r="T43" s="82">
        <f t="shared" si="7"/>
        <v>3</v>
      </c>
      <c r="U43" s="82">
        <f t="shared" si="7"/>
        <v>3</v>
      </c>
      <c r="V43" s="82">
        <f t="shared" si="7"/>
        <v>3</v>
      </c>
      <c r="W43" s="82">
        <f t="shared" si="7"/>
        <v>3</v>
      </c>
      <c r="X43" s="82">
        <f t="shared" si="7"/>
        <v>3</v>
      </c>
      <c r="Y43" s="82">
        <f t="shared" si="7"/>
        <v>3</v>
      </c>
      <c r="Z43" s="115"/>
      <c r="AA43" s="115"/>
      <c r="AB43" s="115"/>
      <c r="AC43" s="115"/>
      <c r="AD43" s="115"/>
      <c r="AE43" s="116"/>
      <c r="AF43" s="54"/>
      <c r="AG43" s="289" t="s">
        <v>18</v>
      </c>
      <c r="AH43" s="290"/>
      <c r="AI43" s="290"/>
      <c r="AJ43" s="290"/>
      <c r="AK43" s="92">
        <f>AB61-AK42</f>
        <v>2</v>
      </c>
    </row>
    <row r="44" spans="2:37" ht="23.5" thickBot="1">
      <c r="B44" s="56"/>
      <c r="C44" s="59"/>
      <c r="D44" s="59"/>
      <c r="E44" s="59"/>
      <c r="F44" s="60"/>
      <c r="G44" s="59"/>
      <c r="H44" s="54"/>
      <c r="I44" s="61"/>
      <c r="J44" s="61"/>
      <c r="K44" s="61"/>
      <c r="L44" s="61"/>
      <c r="M44" s="61"/>
      <c r="N44" s="299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1"/>
      <c r="AF44" s="54"/>
      <c r="AG44" s="291" t="s">
        <v>48</v>
      </c>
      <c r="AH44" s="292"/>
      <c r="AI44" s="292"/>
      <c r="AJ44" s="292"/>
      <c r="AK44" s="94">
        <v>0.3</v>
      </c>
    </row>
    <row r="45" spans="2:37" ht="23.5" thickTop="1">
      <c r="B45" s="56"/>
      <c r="C45" s="59"/>
      <c r="D45" s="59"/>
      <c r="E45" s="59"/>
      <c r="F45" s="63"/>
      <c r="G45" s="59"/>
      <c r="H45" s="54"/>
      <c r="I45" s="61"/>
      <c r="J45" s="61"/>
      <c r="K45" s="61"/>
      <c r="L45" s="61"/>
      <c r="M45" s="61"/>
      <c r="N45" s="299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1"/>
      <c r="AF45" s="54"/>
      <c r="AG45" s="95"/>
      <c r="AH45" s="95"/>
      <c r="AI45" s="95"/>
      <c r="AJ45" s="95"/>
      <c r="AK45" s="96"/>
    </row>
    <row r="46" spans="2:37" ht="23">
      <c r="B46" s="56"/>
      <c r="C46" s="59"/>
      <c r="D46" s="59"/>
      <c r="E46" s="59"/>
      <c r="F46" s="60"/>
      <c r="G46" s="54"/>
      <c r="H46" s="54"/>
      <c r="I46" s="61"/>
      <c r="J46" s="61"/>
      <c r="K46" s="61"/>
      <c r="L46" s="61"/>
      <c r="M46" s="61"/>
      <c r="N46" s="299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1"/>
      <c r="AF46" s="54"/>
      <c r="AG46" s="95"/>
      <c r="AH46" s="95"/>
      <c r="AI46" s="95"/>
      <c r="AJ46" s="95"/>
      <c r="AK46" s="96"/>
    </row>
    <row r="47" spans="2:37" ht="23.5" thickBot="1">
      <c r="B47" s="56"/>
      <c r="C47" s="59"/>
      <c r="D47" s="59"/>
      <c r="E47" s="59"/>
      <c r="F47" s="60"/>
      <c r="G47" s="54"/>
      <c r="H47" s="54"/>
      <c r="I47" s="61"/>
      <c r="J47" s="61"/>
      <c r="K47" s="61"/>
      <c r="L47" s="61"/>
      <c r="M47" s="61"/>
      <c r="N47" s="299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1"/>
      <c r="AF47" s="54"/>
      <c r="AG47" s="95"/>
      <c r="AH47" s="95"/>
      <c r="AI47" s="95"/>
      <c r="AJ47" s="95"/>
      <c r="AK47" s="96"/>
    </row>
    <row r="48" spans="2:37" ht="23.5" thickTop="1" thickBot="1">
      <c r="B48" s="56"/>
      <c r="C48" s="59"/>
      <c r="D48" s="59"/>
      <c r="E48" s="59"/>
      <c r="F48" s="60"/>
      <c r="G48" s="54"/>
      <c r="H48" s="54"/>
      <c r="I48" s="61"/>
      <c r="J48" s="61"/>
      <c r="K48" s="61"/>
      <c r="L48" s="61"/>
      <c r="M48" s="61"/>
      <c r="N48" s="299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1"/>
      <c r="AF48" s="54"/>
      <c r="AG48" s="273" t="s">
        <v>43</v>
      </c>
      <c r="AH48" s="273"/>
      <c r="AI48" s="273"/>
      <c r="AJ48" s="273"/>
      <c r="AK48" s="273"/>
    </row>
    <row r="49" spans="2:38" ht="23.5" thickTop="1">
      <c r="B49" s="56"/>
      <c r="C49" s="59"/>
      <c r="D49" s="59"/>
      <c r="E49" s="59"/>
      <c r="F49" s="60"/>
      <c r="G49" s="54"/>
      <c r="H49" s="54"/>
      <c r="I49" s="61"/>
      <c r="J49" s="61"/>
      <c r="K49" s="61"/>
      <c r="L49" s="61"/>
      <c r="M49" s="61"/>
      <c r="N49" s="299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1"/>
      <c r="AF49" s="54"/>
      <c r="AG49" s="305" t="s">
        <v>19</v>
      </c>
      <c r="AH49" s="306"/>
      <c r="AI49" s="306"/>
      <c r="AJ49" s="307"/>
      <c r="AK49" s="91">
        <f>SUM(F37:F41)</f>
        <v>2800</v>
      </c>
    </row>
    <row r="50" spans="2:38" ht="23">
      <c r="B50" s="56"/>
      <c r="C50" s="54"/>
      <c r="D50" s="65"/>
      <c r="E50" s="65"/>
      <c r="F50" s="65"/>
      <c r="G50" s="54"/>
      <c r="H50" s="54"/>
      <c r="I50" s="54"/>
      <c r="J50" s="54"/>
      <c r="K50" s="54"/>
      <c r="L50" s="54"/>
      <c r="M50" s="54"/>
      <c r="N50" s="299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1"/>
      <c r="AF50" s="54"/>
      <c r="AG50" s="293" t="s">
        <v>20</v>
      </c>
      <c r="AH50" s="294"/>
      <c r="AI50" s="294"/>
      <c r="AJ50" s="295"/>
      <c r="AK50" s="97">
        <f>SUM(K37:K41)</f>
        <v>0</v>
      </c>
    </row>
    <row r="51" spans="2:38" ht="23">
      <c r="B51" s="56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299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1"/>
      <c r="AF51" s="54"/>
      <c r="AG51" s="293" t="s">
        <v>21</v>
      </c>
      <c r="AH51" s="294"/>
      <c r="AI51" s="294"/>
      <c r="AJ51" s="295"/>
      <c r="AK51" s="92">
        <f>AB61*AK39</f>
        <v>1200</v>
      </c>
    </row>
    <row r="52" spans="2:38" ht="23">
      <c r="B52" s="56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299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1"/>
      <c r="AF52" s="54"/>
      <c r="AG52" s="293" t="s">
        <v>22</v>
      </c>
      <c r="AH52" s="294"/>
      <c r="AI52" s="294"/>
      <c r="AJ52" s="295"/>
      <c r="AK52" s="93">
        <f>AK43*AK40</f>
        <v>800</v>
      </c>
    </row>
    <row r="53" spans="2:38" ht="23">
      <c r="B53" s="56"/>
      <c r="C53" s="54"/>
      <c r="D53" s="58"/>
      <c r="E53" s="58"/>
      <c r="F53" s="58"/>
      <c r="G53" s="58"/>
      <c r="H53" s="58"/>
      <c r="I53" s="58"/>
      <c r="J53" s="66"/>
      <c r="K53" s="66"/>
      <c r="L53" s="66"/>
      <c r="M53" s="66"/>
      <c r="N53" s="299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1"/>
      <c r="AF53" s="54"/>
      <c r="AG53" s="293" t="s">
        <v>23</v>
      </c>
      <c r="AH53" s="294"/>
      <c r="AI53" s="294"/>
      <c r="AJ53" s="295"/>
      <c r="AK53" s="92">
        <v>0</v>
      </c>
    </row>
    <row r="54" spans="2:38" ht="23.5" thickBot="1">
      <c r="B54" s="56"/>
      <c r="C54" s="54"/>
      <c r="D54" s="61"/>
      <c r="E54" s="61"/>
      <c r="F54" s="61"/>
      <c r="G54" s="61"/>
      <c r="H54" s="61"/>
      <c r="I54" s="62"/>
      <c r="J54" s="57"/>
      <c r="K54" s="57"/>
      <c r="L54" s="54"/>
      <c r="M54" s="54"/>
      <c r="N54" s="302"/>
      <c r="O54" s="303"/>
      <c r="P54" s="303"/>
      <c r="Q54" s="303"/>
      <c r="R54" s="303"/>
      <c r="S54" s="303"/>
      <c r="T54" s="303"/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4"/>
      <c r="AF54" s="54"/>
      <c r="AG54" s="296" t="s">
        <v>0</v>
      </c>
      <c r="AH54" s="297"/>
      <c r="AI54" s="297"/>
      <c r="AJ54" s="298"/>
      <c r="AK54" s="94">
        <f>SUM(AK49:AK53)</f>
        <v>4800</v>
      </c>
    </row>
    <row r="55" spans="2:38" ht="23.5" thickTop="1">
      <c r="B55" s="56"/>
      <c r="C55" s="54"/>
      <c r="D55" s="61"/>
      <c r="E55" s="61"/>
      <c r="F55" s="61"/>
      <c r="G55" s="61"/>
      <c r="H55" s="61"/>
      <c r="I55" s="62"/>
      <c r="J55" s="57"/>
      <c r="K55" s="57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95"/>
      <c r="AH55" s="95"/>
      <c r="AI55" s="95"/>
      <c r="AJ55" s="95"/>
      <c r="AK55" s="96"/>
    </row>
    <row r="56" spans="2:38" ht="23.5" thickBot="1">
      <c r="B56" s="56"/>
      <c r="C56" s="54"/>
      <c r="D56" s="61"/>
      <c r="E56" s="61"/>
      <c r="F56" s="61"/>
      <c r="G56" s="61"/>
      <c r="H56" s="61"/>
      <c r="I56" s="62"/>
      <c r="J56" s="57"/>
      <c r="K56" s="57"/>
      <c r="L56" s="54"/>
      <c r="M56" s="54"/>
      <c r="N56" s="67"/>
      <c r="O56" s="67"/>
      <c r="P56" s="67"/>
      <c r="Q56" s="271"/>
      <c r="R56" s="271"/>
      <c r="S56" s="271"/>
      <c r="T56" s="271"/>
      <c r="U56" s="271"/>
      <c r="V56" s="271"/>
      <c r="W56" s="271"/>
      <c r="X56" s="67"/>
      <c r="Y56" s="67"/>
      <c r="Z56" s="67"/>
      <c r="AA56" s="54"/>
      <c r="AB56" s="54"/>
      <c r="AC56" s="54"/>
      <c r="AD56" s="54"/>
      <c r="AE56" s="54"/>
      <c r="AF56" s="54"/>
      <c r="AG56" s="95"/>
      <c r="AH56" s="95"/>
      <c r="AI56" s="95"/>
      <c r="AJ56" s="95"/>
      <c r="AK56" s="96"/>
    </row>
    <row r="57" spans="2:38" ht="24" thickTop="1" thickBot="1">
      <c r="B57" s="56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99"/>
      <c r="O57" s="100"/>
      <c r="P57" s="101"/>
      <c r="Q57" s="101"/>
      <c r="R57" s="101"/>
      <c r="S57" s="272" t="s">
        <v>16</v>
      </c>
      <c r="T57" s="272"/>
      <c r="U57" s="272"/>
      <c r="V57" s="272"/>
      <c r="W57" s="272"/>
      <c r="X57" s="272"/>
      <c r="Y57" s="272"/>
      <c r="Z57" s="101"/>
      <c r="AA57" s="101"/>
      <c r="AB57" s="101"/>
      <c r="AC57" s="101"/>
      <c r="AD57" s="101"/>
      <c r="AE57" s="102"/>
      <c r="AF57" s="54"/>
      <c r="AG57" s="95"/>
      <c r="AH57" s="95"/>
      <c r="AI57" s="95"/>
      <c r="AJ57" s="95"/>
      <c r="AK57" s="96"/>
    </row>
    <row r="58" spans="2:38" ht="24" thickTop="1" thickBot="1">
      <c r="B58" s="56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103"/>
      <c r="O58" s="104"/>
      <c r="P58" s="111">
        <f>R64</f>
        <v>3</v>
      </c>
      <c r="Q58" s="106">
        <f>L37</f>
        <v>2</v>
      </c>
      <c r="R58" s="107">
        <f>P58+Q58</f>
        <v>5</v>
      </c>
      <c r="S58" s="104"/>
      <c r="T58" s="104"/>
      <c r="U58" s="108">
        <f>R58</f>
        <v>5</v>
      </c>
      <c r="V58" s="24">
        <f>L39</f>
        <v>4</v>
      </c>
      <c r="W58" s="109">
        <f>U58+V58</f>
        <v>9</v>
      </c>
      <c r="X58" s="104"/>
      <c r="Y58" s="104"/>
      <c r="Z58" s="104"/>
      <c r="AA58" s="104"/>
      <c r="AB58" s="104"/>
      <c r="AC58" s="95"/>
      <c r="AD58" s="95"/>
      <c r="AE58" s="96"/>
      <c r="AF58" s="54"/>
      <c r="AG58" s="273" t="s">
        <v>24</v>
      </c>
      <c r="AH58" s="273"/>
      <c r="AI58" s="273"/>
      <c r="AJ58" s="273"/>
      <c r="AK58" s="273"/>
      <c r="AL58" s="6"/>
    </row>
    <row r="59" spans="2:38" ht="31" customHeight="1" thickTop="1">
      <c r="B59" s="56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103"/>
      <c r="O59" s="104"/>
      <c r="P59" s="10"/>
      <c r="Q59" s="11" t="s">
        <v>3</v>
      </c>
      <c r="R59" s="92">
        <f>R60-R58</f>
        <v>0</v>
      </c>
      <c r="S59" s="104"/>
      <c r="T59" s="104"/>
      <c r="U59" s="10"/>
      <c r="V59" s="11" t="s">
        <v>5</v>
      </c>
      <c r="W59" s="92">
        <f>W60-W58</f>
        <v>0</v>
      </c>
      <c r="X59" s="104"/>
      <c r="Y59" s="104"/>
      <c r="Z59" s="104"/>
      <c r="AA59" s="104"/>
      <c r="AB59" s="104"/>
      <c r="AC59" s="95"/>
      <c r="AD59" s="95"/>
      <c r="AE59" s="96"/>
      <c r="AF59" s="54"/>
      <c r="AG59" s="287" t="s">
        <v>26</v>
      </c>
      <c r="AH59" s="288"/>
      <c r="AI59" s="288"/>
      <c r="AJ59" s="288"/>
      <c r="AK59" s="91">
        <f>AK43</f>
        <v>2</v>
      </c>
      <c r="AL59" s="7"/>
    </row>
    <row r="60" spans="2:38" ht="23.5" thickBot="1">
      <c r="B60" s="56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103"/>
      <c r="O60" s="110"/>
      <c r="P60" s="14">
        <f>R60-Q58</f>
        <v>3</v>
      </c>
      <c r="Q60" s="15">
        <v>2</v>
      </c>
      <c r="R60" s="98">
        <f>U60</f>
        <v>5</v>
      </c>
      <c r="S60" s="104"/>
      <c r="T60" s="104"/>
      <c r="U60" s="14">
        <f>W60-V58</f>
        <v>5</v>
      </c>
      <c r="V60" s="15">
        <v>2</v>
      </c>
      <c r="W60" s="98">
        <f>Z63</f>
        <v>9</v>
      </c>
      <c r="X60" s="104"/>
      <c r="Y60" s="104"/>
      <c r="Z60" s="104"/>
      <c r="AA60" s="104"/>
      <c r="AB60" s="104"/>
      <c r="AC60" s="95"/>
      <c r="AD60" s="95"/>
      <c r="AE60" s="96"/>
      <c r="AF60" s="54"/>
      <c r="AG60" s="289" t="s">
        <v>25</v>
      </c>
      <c r="AH60" s="290"/>
      <c r="AI60" s="290"/>
      <c r="AJ60" s="290"/>
      <c r="AK60" s="92">
        <v>2</v>
      </c>
      <c r="AL60" s="7"/>
    </row>
    <row r="61" spans="2:38" ht="24" thickTop="1" thickBot="1">
      <c r="B61" s="56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103"/>
      <c r="O61" s="104"/>
      <c r="P61" s="95"/>
      <c r="R61" s="95"/>
      <c r="S61" s="104"/>
      <c r="T61" s="104"/>
      <c r="U61" s="104"/>
      <c r="V61" s="104"/>
      <c r="W61" s="104"/>
      <c r="X61" s="104"/>
      <c r="Y61" s="104"/>
      <c r="Z61" s="111">
        <f>MAX(W58,W64)</f>
        <v>9</v>
      </c>
      <c r="AA61" s="106">
        <f>L41</f>
        <v>3</v>
      </c>
      <c r="AB61" s="112">
        <f>Z61+AA61</f>
        <v>12</v>
      </c>
      <c r="AC61" s="95"/>
      <c r="AD61" s="95"/>
      <c r="AE61" s="96"/>
      <c r="AF61" s="54"/>
      <c r="AG61" s="291" t="s">
        <v>95</v>
      </c>
      <c r="AH61" s="292"/>
      <c r="AI61" s="292"/>
      <c r="AJ61" s="292"/>
      <c r="AK61" s="98">
        <f>AK54</f>
        <v>4800</v>
      </c>
      <c r="AL61" s="7"/>
    </row>
    <row r="62" spans="2:38" ht="23.5" thickTop="1">
      <c r="B62" s="56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103"/>
      <c r="O62" s="104"/>
      <c r="P62" s="95"/>
      <c r="Q62" s="95"/>
      <c r="R62" s="95"/>
      <c r="S62" s="104"/>
      <c r="T62" s="104"/>
      <c r="U62" s="104"/>
      <c r="V62" s="104"/>
      <c r="W62" s="104"/>
      <c r="X62" s="104"/>
      <c r="Y62" s="104"/>
      <c r="Z62" s="10"/>
      <c r="AA62" s="11" t="s">
        <v>44</v>
      </c>
      <c r="AB62" s="92">
        <f>AB63-AB61</f>
        <v>0</v>
      </c>
      <c r="AC62" s="95"/>
      <c r="AD62" s="95"/>
      <c r="AE62" s="96"/>
      <c r="AF62" s="54"/>
      <c r="AG62" s="54"/>
      <c r="AH62" s="54"/>
      <c r="AI62" s="54"/>
      <c r="AJ62" s="54"/>
      <c r="AK62" s="55"/>
    </row>
    <row r="63" spans="2:38" ht="23.5" thickBot="1">
      <c r="B63" s="56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103"/>
      <c r="O63" s="104"/>
      <c r="P63" s="95"/>
      <c r="Q63" s="95"/>
      <c r="R63" s="95"/>
      <c r="S63" s="104"/>
      <c r="T63" s="104"/>
      <c r="U63" s="104"/>
      <c r="V63" s="104"/>
      <c r="W63" s="104"/>
      <c r="X63" s="104"/>
      <c r="Y63" s="104"/>
      <c r="Z63" s="113">
        <f>AB63-AA61</f>
        <v>9</v>
      </c>
      <c r="AA63" s="15">
        <v>2</v>
      </c>
      <c r="AB63" s="98">
        <f>AB61</f>
        <v>12</v>
      </c>
      <c r="AC63" s="95"/>
      <c r="AD63" s="95"/>
      <c r="AE63" s="96"/>
      <c r="AF63" s="54"/>
      <c r="AG63" s="54"/>
      <c r="AH63" s="54"/>
      <c r="AI63" s="54"/>
      <c r="AJ63" s="54"/>
      <c r="AK63" s="55"/>
    </row>
    <row r="64" spans="2:38" ht="23.5" thickTop="1">
      <c r="B64" s="56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103"/>
      <c r="O64" s="104"/>
      <c r="P64" s="105">
        <v>0</v>
      </c>
      <c r="Q64" s="106">
        <f>L38</f>
        <v>3</v>
      </c>
      <c r="R64" s="107">
        <f>P64+Q64</f>
        <v>3</v>
      </c>
      <c r="S64" s="104"/>
      <c r="T64" s="104"/>
      <c r="U64" s="111">
        <f>R64</f>
        <v>3</v>
      </c>
      <c r="V64" s="106">
        <f>L40</f>
        <v>6</v>
      </c>
      <c r="W64" s="107">
        <f>U64+V64</f>
        <v>9</v>
      </c>
      <c r="X64" s="104"/>
      <c r="Y64" s="104"/>
      <c r="Z64" s="104"/>
      <c r="AA64" s="104"/>
      <c r="AB64" s="104"/>
      <c r="AC64" s="95"/>
      <c r="AD64" s="95"/>
      <c r="AE64" s="96"/>
      <c r="AF64" s="54"/>
      <c r="AG64" s="54"/>
      <c r="AH64" s="54"/>
      <c r="AI64" s="54"/>
      <c r="AJ64" s="54"/>
      <c r="AK64" s="55"/>
    </row>
    <row r="65" spans="2:37" ht="23">
      <c r="B65" s="56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103"/>
      <c r="O65" s="104"/>
      <c r="P65" s="10"/>
      <c r="Q65" s="11" t="s">
        <v>4</v>
      </c>
      <c r="R65" s="97">
        <f>R66-R64</f>
        <v>0</v>
      </c>
      <c r="S65" s="104"/>
      <c r="T65" s="104"/>
      <c r="U65" s="10"/>
      <c r="V65" s="11" t="s">
        <v>6</v>
      </c>
      <c r="W65" s="92">
        <f>W66-W64</f>
        <v>0</v>
      </c>
      <c r="X65" s="104"/>
      <c r="Y65" s="104"/>
      <c r="Z65" s="104"/>
      <c r="AA65" s="104"/>
      <c r="AB65" s="104"/>
      <c r="AC65" s="95"/>
      <c r="AD65" s="95"/>
      <c r="AE65" s="96"/>
      <c r="AF65" s="54"/>
      <c r="AG65" s="54"/>
      <c r="AH65" s="54"/>
      <c r="AI65" s="54"/>
      <c r="AJ65" s="54"/>
      <c r="AK65" s="55"/>
    </row>
    <row r="66" spans="2:37" ht="22" customHeight="1" thickBot="1">
      <c r="B66" s="69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69"/>
      <c r="O66" s="70"/>
      <c r="P66" s="14">
        <f>R66-Q64</f>
        <v>0</v>
      </c>
      <c r="Q66" s="15">
        <v>2</v>
      </c>
      <c r="R66" s="98">
        <f>MIN(U66,R60)</f>
        <v>3</v>
      </c>
      <c r="S66" s="114"/>
      <c r="T66" s="114"/>
      <c r="U66" s="14">
        <f>W66-V64</f>
        <v>3</v>
      </c>
      <c r="V66" s="15">
        <v>2</v>
      </c>
      <c r="W66" s="98">
        <f>Z63</f>
        <v>9</v>
      </c>
      <c r="X66" s="71"/>
      <c r="Y66" s="71"/>
      <c r="Z66" s="71"/>
      <c r="AA66" s="71"/>
      <c r="AB66" s="71"/>
      <c r="AC66" s="70"/>
      <c r="AD66" s="70"/>
      <c r="AE66" s="72"/>
      <c r="AF66" s="70"/>
      <c r="AG66" s="70"/>
      <c r="AH66" s="70"/>
      <c r="AI66" s="70"/>
      <c r="AJ66" s="70"/>
      <c r="AK66" s="72"/>
    </row>
    <row r="67" spans="2:37" ht="15.5" thickTop="1" thickBot="1">
      <c r="P67" s="2"/>
      <c r="Q67" s="2"/>
      <c r="R67" s="2"/>
      <c r="S67" s="9"/>
      <c r="T67" s="9"/>
      <c r="U67" s="2"/>
      <c r="V67" s="2"/>
      <c r="W67" s="2"/>
      <c r="X67" s="9"/>
      <c r="Y67" s="9"/>
      <c r="Z67" s="9"/>
      <c r="AA67" s="9"/>
      <c r="AB67" s="9"/>
    </row>
    <row r="68" spans="2:37" ht="51.5" customHeight="1" thickTop="1" thickBot="1">
      <c r="B68" s="308" t="s">
        <v>117</v>
      </c>
      <c r="C68" s="309"/>
      <c r="D68" s="309"/>
      <c r="E68" s="309"/>
      <c r="F68" s="309"/>
      <c r="G68" s="309"/>
      <c r="H68" s="309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  <c r="T68" s="309"/>
      <c r="U68" s="309"/>
      <c r="V68" s="309"/>
      <c r="W68" s="309"/>
      <c r="X68" s="309"/>
      <c r="Y68" s="309"/>
      <c r="Z68" s="309"/>
      <c r="AA68" s="309"/>
      <c r="AB68" s="309"/>
      <c r="AC68" s="309"/>
      <c r="AD68" s="309"/>
      <c r="AE68" s="309"/>
      <c r="AF68" s="309"/>
      <c r="AG68" s="309"/>
      <c r="AH68" s="309"/>
      <c r="AI68" s="309"/>
      <c r="AJ68" s="309"/>
      <c r="AK68" s="310"/>
    </row>
    <row r="69" spans="2:37" ht="92" customHeight="1" thickTop="1" thickBot="1">
      <c r="B69" s="26" t="s">
        <v>1</v>
      </c>
      <c r="C69" s="27" t="s">
        <v>2</v>
      </c>
      <c r="D69" s="27" t="s">
        <v>11</v>
      </c>
      <c r="E69" s="28" t="s">
        <v>12</v>
      </c>
      <c r="F69" s="27" t="s">
        <v>69</v>
      </c>
      <c r="G69" s="27" t="s">
        <v>70</v>
      </c>
      <c r="H69" s="27" t="s">
        <v>71</v>
      </c>
      <c r="I69" s="27" t="s">
        <v>75</v>
      </c>
      <c r="J69" s="27" t="s">
        <v>13</v>
      </c>
      <c r="K69" s="27" t="s">
        <v>72</v>
      </c>
      <c r="L69" s="27" t="s">
        <v>14</v>
      </c>
      <c r="M69" s="122" t="s">
        <v>15</v>
      </c>
      <c r="N69" s="126">
        <v>1</v>
      </c>
      <c r="O69" s="73">
        <v>2</v>
      </c>
      <c r="P69" s="73">
        <v>3</v>
      </c>
      <c r="Q69" s="73">
        <v>4</v>
      </c>
      <c r="R69" s="73">
        <v>5</v>
      </c>
      <c r="S69" s="73">
        <v>6</v>
      </c>
      <c r="T69" s="73">
        <v>7</v>
      </c>
      <c r="U69" s="73">
        <v>8</v>
      </c>
      <c r="V69" s="73">
        <v>9</v>
      </c>
      <c r="W69" s="73">
        <v>10</v>
      </c>
      <c r="X69" s="73">
        <v>11</v>
      </c>
      <c r="Y69" s="73">
        <v>12</v>
      </c>
      <c r="Z69" s="73">
        <v>13</v>
      </c>
      <c r="AA69" s="73">
        <v>14</v>
      </c>
      <c r="AB69" s="73">
        <v>15</v>
      </c>
      <c r="AC69" s="73">
        <v>16</v>
      </c>
      <c r="AD69" s="73">
        <v>17</v>
      </c>
      <c r="AE69" s="73">
        <v>18</v>
      </c>
      <c r="AF69" s="54"/>
      <c r="AG69" s="54"/>
      <c r="AH69" s="54"/>
      <c r="AI69" s="54"/>
      <c r="AJ69" s="54"/>
      <c r="AK69" s="55"/>
    </row>
    <row r="70" spans="2:37" ht="26.5" customHeight="1" thickTop="1" thickBot="1">
      <c r="B70" s="21">
        <v>1</v>
      </c>
      <c r="C70" s="22" t="s">
        <v>3</v>
      </c>
      <c r="D70" s="22">
        <v>2</v>
      </c>
      <c r="E70" s="22">
        <v>2</v>
      </c>
      <c r="F70" s="22">
        <v>400</v>
      </c>
      <c r="G70" s="160"/>
      <c r="H70" s="160"/>
      <c r="I70" s="161">
        <f>D70-E70</f>
        <v>0</v>
      </c>
      <c r="J70" s="160">
        <v>0</v>
      </c>
      <c r="K70" s="160">
        <f>J70*H70</f>
        <v>0</v>
      </c>
      <c r="L70" s="160">
        <f>D70-J70</f>
        <v>2</v>
      </c>
      <c r="M70" s="176">
        <v>2</v>
      </c>
      <c r="N70" s="159"/>
      <c r="O70" s="76"/>
      <c r="P70" s="76"/>
      <c r="Q70" s="75">
        <v>2</v>
      </c>
      <c r="R70" s="75">
        <v>2</v>
      </c>
      <c r="S70" s="22"/>
      <c r="T70" s="22"/>
      <c r="U70" s="22"/>
      <c r="V70" s="22"/>
      <c r="W70" s="22"/>
      <c r="X70" s="22"/>
      <c r="Y70" s="22"/>
      <c r="Z70" s="22"/>
      <c r="AA70" s="77"/>
      <c r="AB70" s="78"/>
      <c r="AC70" s="78"/>
      <c r="AD70" s="78"/>
      <c r="AE70" s="79"/>
      <c r="AF70" s="54"/>
      <c r="AG70" s="54"/>
      <c r="AH70" s="54"/>
      <c r="AI70" s="54"/>
      <c r="AJ70" s="54"/>
      <c r="AK70" s="55"/>
    </row>
    <row r="71" spans="2:37" ht="24" thickTop="1" thickBot="1">
      <c r="B71" s="10">
        <v>2</v>
      </c>
      <c r="C71" s="11" t="s">
        <v>4</v>
      </c>
      <c r="D71" s="11">
        <v>3</v>
      </c>
      <c r="E71" s="11">
        <v>2</v>
      </c>
      <c r="F71" s="11">
        <v>600</v>
      </c>
      <c r="G71" s="161">
        <v>800</v>
      </c>
      <c r="H71" s="161">
        <f>(G71-F71)/(D71-E71)</f>
        <v>200</v>
      </c>
      <c r="I71" s="161">
        <f>D71-E71</f>
        <v>1</v>
      </c>
      <c r="J71" s="161">
        <v>0</v>
      </c>
      <c r="K71" s="160">
        <f>J71*H71</f>
        <v>0</v>
      </c>
      <c r="L71" s="160">
        <f>D71-J71</f>
        <v>3</v>
      </c>
      <c r="M71" s="177">
        <v>3</v>
      </c>
      <c r="N71" s="128">
        <v>3</v>
      </c>
      <c r="O71" s="80">
        <v>3</v>
      </c>
      <c r="P71" s="80">
        <v>3</v>
      </c>
      <c r="Q71" s="81"/>
      <c r="R71" s="81"/>
      <c r="S71" s="81"/>
      <c r="T71" s="81"/>
      <c r="U71" s="81"/>
      <c r="V71" s="11"/>
      <c r="W71" s="11"/>
      <c r="X71" s="11"/>
      <c r="Y71" s="11"/>
      <c r="Z71" s="11"/>
      <c r="AA71" s="82"/>
      <c r="AB71" s="82"/>
      <c r="AC71" s="82"/>
      <c r="AD71" s="82"/>
      <c r="AE71" s="83"/>
      <c r="AF71" s="54"/>
      <c r="AG71" s="273" t="s">
        <v>42</v>
      </c>
      <c r="AH71" s="273"/>
      <c r="AI71" s="273"/>
      <c r="AJ71" s="273"/>
      <c r="AK71" s="273"/>
    </row>
    <row r="72" spans="2:37" ht="23.5" thickTop="1">
      <c r="B72" s="10">
        <v>3</v>
      </c>
      <c r="C72" s="11" t="s">
        <v>5</v>
      </c>
      <c r="D72" s="11">
        <v>4</v>
      </c>
      <c r="E72" s="11">
        <v>3</v>
      </c>
      <c r="F72" s="11">
        <v>600</v>
      </c>
      <c r="G72" s="161">
        <v>700</v>
      </c>
      <c r="H72" s="161">
        <f>(G72-F72)/(D72-E72)</f>
        <v>100</v>
      </c>
      <c r="I72" s="161">
        <f t="shared" ref="I72:I74" si="8">D72-E72</f>
        <v>1</v>
      </c>
      <c r="J72" s="161">
        <v>1</v>
      </c>
      <c r="K72" s="160">
        <f t="shared" ref="K72:K74" si="9">J72*H72</f>
        <v>100</v>
      </c>
      <c r="L72" s="160">
        <f t="shared" ref="L72:L74" si="10">D72-J72</f>
        <v>3</v>
      </c>
      <c r="M72" s="177">
        <v>2</v>
      </c>
      <c r="N72" s="10"/>
      <c r="O72" s="11"/>
      <c r="P72" s="81"/>
      <c r="Q72" s="81"/>
      <c r="R72" s="81"/>
      <c r="S72" s="80">
        <v>2</v>
      </c>
      <c r="T72" s="80">
        <v>2</v>
      </c>
      <c r="U72" s="80">
        <v>2</v>
      </c>
      <c r="V72" s="81"/>
      <c r="W72" s="11"/>
      <c r="X72" s="11"/>
      <c r="Y72" s="11"/>
      <c r="Z72" s="11"/>
      <c r="AA72" s="84"/>
      <c r="AB72" s="82"/>
      <c r="AC72" s="82"/>
      <c r="AD72" s="82"/>
      <c r="AE72" s="85"/>
      <c r="AF72" s="54"/>
      <c r="AG72" s="287" t="s">
        <v>93</v>
      </c>
      <c r="AH72" s="288"/>
      <c r="AI72" s="288"/>
      <c r="AJ72" s="288"/>
      <c r="AK72" s="91">
        <v>100</v>
      </c>
    </row>
    <row r="73" spans="2:37" ht="23">
      <c r="B73" s="10">
        <v>4</v>
      </c>
      <c r="C73" s="13" t="s">
        <v>6</v>
      </c>
      <c r="D73" s="13">
        <v>6</v>
      </c>
      <c r="E73" s="13">
        <v>2</v>
      </c>
      <c r="F73" s="13">
        <v>700</v>
      </c>
      <c r="G73" s="178">
        <v>1000</v>
      </c>
      <c r="H73" s="161">
        <f t="shared" ref="H73:H74" si="11">(G73-F73)/(D73-E73)</f>
        <v>75</v>
      </c>
      <c r="I73" s="161">
        <f t="shared" si="8"/>
        <v>4</v>
      </c>
      <c r="J73" s="161">
        <v>1</v>
      </c>
      <c r="K73" s="160">
        <f t="shared" si="9"/>
        <v>75</v>
      </c>
      <c r="L73" s="160">
        <f t="shared" si="10"/>
        <v>5</v>
      </c>
      <c r="M73" s="179">
        <v>1</v>
      </c>
      <c r="N73" s="10"/>
      <c r="O73" s="11"/>
      <c r="P73" s="11"/>
      <c r="Q73" s="80">
        <v>1</v>
      </c>
      <c r="R73" s="80">
        <v>1</v>
      </c>
      <c r="S73" s="80">
        <v>1</v>
      </c>
      <c r="T73" s="80">
        <v>1</v>
      </c>
      <c r="U73" s="80">
        <v>1</v>
      </c>
      <c r="V73" s="81"/>
      <c r="W73" s="11"/>
      <c r="X73" s="11"/>
      <c r="Y73" s="11"/>
      <c r="Z73" s="11"/>
      <c r="AA73" s="84"/>
      <c r="AB73" s="82"/>
      <c r="AC73" s="82"/>
      <c r="AD73" s="82"/>
      <c r="AE73" s="85"/>
      <c r="AF73" s="54"/>
      <c r="AG73" s="289" t="s">
        <v>94</v>
      </c>
      <c r="AH73" s="290"/>
      <c r="AI73" s="290"/>
      <c r="AJ73" s="290"/>
      <c r="AK73" s="92">
        <v>400</v>
      </c>
    </row>
    <row r="74" spans="2:37" ht="23.5" thickBot="1">
      <c r="B74" s="14">
        <v>5</v>
      </c>
      <c r="C74" s="15" t="s">
        <v>44</v>
      </c>
      <c r="D74" s="15">
        <v>3</v>
      </c>
      <c r="E74" s="15">
        <v>2</v>
      </c>
      <c r="F74" s="15">
        <v>500</v>
      </c>
      <c r="G74" s="162">
        <v>600</v>
      </c>
      <c r="H74" s="162">
        <f t="shared" si="11"/>
        <v>100</v>
      </c>
      <c r="I74" s="162">
        <f t="shared" si="8"/>
        <v>1</v>
      </c>
      <c r="J74" s="162">
        <v>1</v>
      </c>
      <c r="K74" s="164">
        <f t="shared" si="9"/>
        <v>100</v>
      </c>
      <c r="L74" s="164">
        <f t="shared" si="10"/>
        <v>2</v>
      </c>
      <c r="M74" s="180">
        <v>3</v>
      </c>
      <c r="N74" s="14"/>
      <c r="O74" s="15"/>
      <c r="P74" s="15"/>
      <c r="Q74" s="15"/>
      <c r="R74" s="15"/>
      <c r="S74" s="15"/>
      <c r="T74" s="15"/>
      <c r="U74" s="15"/>
      <c r="V74" s="87">
        <v>3</v>
      </c>
      <c r="W74" s="87">
        <v>3</v>
      </c>
      <c r="X74" s="86"/>
      <c r="Y74" s="86"/>
      <c r="Z74" s="86"/>
      <c r="AA74" s="88"/>
      <c r="AB74" s="89"/>
      <c r="AC74" s="89"/>
      <c r="AD74" s="89"/>
      <c r="AE74" s="90"/>
      <c r="AF74" s="54"/>
      <c r="AG74" s="289" t="s">
        <v>17</v>
      </c>
      <c r="AH74" s="290"/>
      <c r="AI74" s="290"/>
      <c r="AJ74" s="290"/>
      <c r="AK74" s="92">
        <v>3</v>
      </c>
    </row>
    <row r="75" spans="2:37" ht="24" thickTop="1" thickBot="1">
      <c r="B75" s="56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289" t="s">
        <v>8</v>
      </c>
      <c r="AH75" s="290"/>
      <c r="AI75" s="290"/>
      <c r="AJ75" s="290"/>
      <c r="AK75" s="93">
        <v>10</v>
      </c>
    </row>
    <row r="76" spans="2:37" ht="23.5" thickTop="1">
      <c r="B76" s="56"/>
      <c r="C76" s="57"/>
      <c r="D76" s="57"/>
      <c r="E76" s="57"/>
      <c r="F76" s="57"/>
      <c r="G76" s="57"/>
      <c r="H76" s="57"/>
      <c r="I76" s="58"/>
      <c r="J76" s="58"/>
      <c r="K76" s="58"/>
      <c r="L76" s="58"/>
      <c r="M76" s="58"/>
      <c r="N76" s="82">
        <f>SUM(N70:N74)</f>
        <v>3</v>
      </c>
      <c r="O76" s="82">
        <f t="shared" ref="O76:W76" si="12">SUM(O70:O74)</f>
        <v>3</v>
      </c>
      <c r="P76" s="82">
        <f t="shared" si="12"/>
        <v>3</v>
      </c>
      <c r="Q76" s="82">
        <f t="shared" si="12"/>
        <v>3</v>
      </c>
      <c r="R76" s="82">
        <f t="shared" si="12"/>
        <v>3</v>
      </c>
      <c r="S76" s="82">
        <f t="shared" si="12"/>
        <v>3</v>
      </c>
      <c r="T76" s="82">
        <f t="shared" si="12"/>
        <v>3</v>
      </c>
      <c r="U76" s="82">
        <f t="shared" si="12"/>
        <v>3</v>
      </c>
      <c r="V76" s="82">
        <f t="shared" si="12"/>
        <v>3</v>
      </c>
      <c r="W76" s="82">
        <f t="shared" si="12"/>
        <v>3</v>
      </c>
      <c r="X76" s="115"/>
      <c r="Y76" s="115"/>
      <c r="Z76" s="115"/>
      <c r="AA76" s="115"/>
      <c r="AB76" s="115"/>
      <c r="AC76" s="115"/>
      <c r="AD76" s="115"/>
      <c r="AE76" s="116"/>
      <c r="AF76" s="54"/>
      <c r="AG76" s="289" t="s">
        <v>18</v>
      </c>
      <c r="AH76" s="290"/>
      <c r="AI76" s="290"/>
      <c r="AJ76" s="290"/>
      <c r="AK76" s="92">
        <f>AB94-AK75</f>
        <v>0</v>
      </c>
    </row>
    <row r="77" spans="2:37" ht="23.5" thickBot="1">
      <c r="B77" s="56"/>
      <c r="C77" s="59"/>
      <c r="D77" s="59"/>
      <c r="E77" s="59"/>
      <c r="F77" s="60"/>
      <c r="G77" s="59"/>
      <c r="H77" s="54"/>
      <c r="I77" s="61"/>
      <c r="J77" s="61"/>
      <c r="K77" s="61"/>
      <c r="L77" s="61"/>
      <c r="M77" s="61"/>
      <c r="N77" s="299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1"/>
      <c r="AF77" s="54"/>
      <c r="AG77" s="291" t="s">
        <v>48</v>
      </c>
      <c r="AH77" s="292"/>
      <c r="AI77" s="292"/>
      <c r="AJ77" s="292"/>
      <c r="AK77" s="94">
        <v>0.3</v>
      </c>
    </row>
    <row r="78" spans="2:37" ht="23.5" thickTop="1">
      <c r="B78" s="56"/>
      <c r="C78" s="59"/>
      <c r="D78" s="59"/>
      <c r="E78" s="59"/>
      <c r="F78" s="63"/>
      <c r="G78" s="59"/>
      <c r="H78" s="54"/>
      <c r="I78" s="61"/>
      <c r="J78" s="61"/>
      <c r="K78" s="61"/>
      <c r="L78" s="61"/>
      <c r="M78" s="61"/>
      <c r="N78" s="299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1"/>
      <c r="AF78" s="54"/>
      <c r="AG78" s="95"/>
      <c r="AH78" s="95"/>
      <c r="AI78" s="95"/>
      <c r="AJ78" s="95"/>
      <c r="AK78" s="96"/>
    </row>
    <row r="79" spans="2:37" ht="23">
      <c r="B79" s="56"/>
      <c r="C79" s="59"/>
      <c r="D79" s="59"/>
      <c r="E79" s="59"/>
      <c r="F79" s="60"/>
      <c r="G79" s="54"/>
      <c r="H79" s="54"/>
      <c r="I79" s="61"/>
      <c r="J79" s="61"/>
      <c r="K79" s="61"/>
      <c r="L79" s="61"/>
      <c r="M79" s="61"/>
      <c r="N79" s="299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1"/>
      <c r="AF79" s="54"/>
      <c r="AG79" s="95"/>
      <c r="AH79" s="95"/>
      <c r="AI79" s="95"/>
      <c r="AJ79" s="95"/>
      <c r="AK79" s="96"/>
    </row>
    <row r="80" spans="2:37" ht="23.5" thickBot="1">
      <c r="B80" s="56"/>
      <c r="C80" s="59"/>
      <c r="D80" s="59"/>
      <c r="E80" s="59"/>
      <c r="F80" s="60"/>
      <c r="G80" s="54"/>
      <c r="H80" s="54"/>
      <c r="I80" s="61"/>
      <c r="J80" s="61"/>
      <c r="K80" s="61"/>
      <c r="L80" s="61"/>
      <c r="M80" s="61"/>
      <c r="N80" s="299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1"/>
      <c r="AF80" s="54"/>
      <c r="AG80" s="95"/>
      <c r="AH80" s="95"/>
      <c r="AI80" s="95"/>
      <c r="AJ80" s="95"/>
      <c r="AK80" s="96"/>
    </row>
    <row r="81" spans="2:38" ht="23.5" thickTop="1" thickBot="1">
      <c r="B81" s="56"/>
      <c r="C81" s="59"/>
      <c r="D81" s="59"/>
      <c r="E81" s="59"/>
      <c r="F81" s="60"/>
      <c r="G81" s="54"/>
      <c r="H81" s="54"/>
      <c r="I81" s="61"/>
      <c r="J81" s="61"/>
      <c r="K81" s="61"/>
      <c r="L81" s="61"/>
      <c r="M81" s="61"/>
      <c r="N81" s="299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1"/>
      <c r="AF81" s="54"/>
      <c r="AG81" s="273" t="s">
        <v>43</v>
      </c>
      <c r="AH81" s="273"/>
      <c r="AI81" s="273"/>
      <c r="AJ81" s="273"/>
      <c r="AK81" s="273"/>
    </row>
    <row r="82" spans="2:38" ht="23.5" thickTop="1">
      <c r="B82" s="56"/>
      <c r="C82" s="59"/>
      <c r="D82" s="59"/>
      <c r="E82" s="59"/>
      <c r="F82" s="60"/>
      <c r="G82" s="54"/>
      <c r="H82" s="54"/>
      <c r="I82" s="61"/>
      <c r="J82" s="61"/>
      <c r="K82" s="61"/>
      <c r="L82" s="61"/>
      <c r="M82" s="61"/>
      <c r="N82" s="299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1"/>
      <c r="AF82" s="54"/>
      <c r="AG82" s="305" t="s">
        <v>19</v>
      </c>
      <c r="AH82" s="306"/>
      <c r="AI82" s="306"/>
      <c r="AJ82" s="307"/>
      <c r="AK82" s="91">
        <f>SUM(F70:F74)</f>
        <v>2800</v>
      </c>
    </row>
    <row r="83" spans="2:38" ht="23">
      <c r="B83" s="56"/>
      <c r="C83" s="54"/>
      <c r="D83" s="65"/>
      <c r="E83" s="65"/>
      <c r="F83" s="65"/>
      <c r="G83" s="54"/>
      <c r="H83" s="54"/>
      <c r="I83" s="54"/>
      <c r="J83" s="54"/>
      <c r="K83" s="54"/>
      <c r="L83" s="54"/>
      <c r="M83" s="54"/>
      <c r="N83" s="299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1"/>
      <c r="AF83" s="54"/>
      <c r="AG83" s="293" t="s">
        <v>20</v>
      </c>
      <c r="AH83" s="294"/>
      <c r="AI83" s="294"/>
      <c r="AJ83" s="295"/>
      <c r="AK83" s="97">
        <f>SUM(K70:K74)</f>
        <v>275</v>
      </c>
    </row>
    <row r="84" spans="2:38" ht="23">
      <c r="B84" s="56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299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1"/>
      <c r="AF84" s="54"/>
      <c r="AG84" s="293" t="s">
        <v>21</v>
      </c>
      <c r="AH84" s="294"/>
      <c r="AI84" s="294"/>
      <c r="AJ84" s="295"/>
      <c r="AK84" s="92">
        <f>AB94*AK72</f>
        <v>1000</v>
      </c>
    </row>
    <row r="85" spans="2:38" ht="23">
      <c r="B85" s="56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299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1"/>
      <c r="AF85" s="54"/>
      <c r="AG85" s="293" t="s">
        <v>22</v>
      </c>
      <c r="AH85" s="294"/>
      <c r="AI85" s="294"/>
      <c r="AJ85" s="295"/>
      <c r="AK85" s="93">
        <f>AK76*AK73</f>
        <v>0</v>
      </c>
    </row>
    <row r="86" spans="2:38" ht="23">
      <c r="B86" s="56"/>
      <c r="C86" s="54"/>
      <c r="D86" s="58"/>
      <c r="E86" s="58"/>
      <c r="F86" s="58"/>
      <c r="G86" s="58"/>
      <c r="H86" s="58"/>
      <c r="I86" s="58"/>
      <c r="J86" s="66"/>
      <c r="K86" s="66"/>
      <c r="L86" s="66"/>
      <c r="M86" s="66"/>
      <c r="N86" s="299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1"/>
      <c r="AF86" s="54"/>
      <c r="AG86" s="293" t="s">
        <v>23</v>
      </c>
      <c r="AH86" s="294"/>
      <c r="AI86" s="294"/>
      <c r="AJ86" s="295"/>
      <c r="AK86" s="92">
        <v>0</v>
      </c>
    </row>
    <row r="87" spans="2:38" ht="23.5" thickBot="1">
      <c r="B87" s="56"/>
      <c r="C87" s="54"/>
      <c r="D87" s="61"/>
      <c r="E87" s="61"/>
      <c r="F87" s="61"/>
      <c r="G87" s="61"/>
      <c r="H87" s="61"/>
      <c r="I87" s="62"/>
      <c r="J87" s="57"/>
      <c r="K87" s="57"/>
      <c r="L87" s="54"/>
      <c r="M87" s="54"/>
      <c r="N87" s="302"/>
      <c r="O87" s="303"/>
      <c r="P87" s="303"/>
      <c r="Q87" s="303"/>
      <c r="R87" s="303"/>
      <c r="S87" s="303"/>
      <c r="T87" s="303"/>
      <c r="U87" s="303"/>
      <c r="V87" s="303"/>
      <c r="W87" s="303"/>
      <c r="X87" s="303"/>
      <c r="Y87" s="303"/>
      <c r="Z87" s="303"/>
      <c r="AA87" s="303"/>
      <c r="AB87" s="303"/>
      <c r="AC87" s="303"/>
      <c r="AD87" s="303"/>
      <c r="AE87" s="304"/>
      <c r="AF87" s="54"/>
      <c r="AG87" s="296" t="s">
        <v>0</v>
      </c>
      <c r="AH87" s="297"/>
      <c r="AI87" s="297"/>
      <c r="AJ87" s="298"/>
      <c r="AK87" s="94">
        <f>SUM(AK82:AK86)</f>
        <v>4075</v>
      </c>
    </row>
    <row r="88" spans="2:38" ht="23.5" thickTop="1">
      <c r="B88" s="56"/>
      <c r="C88" s="54"/>
      <c r="D88" s="61"/>
      <c r="E88" s="61"/>
      <c r="F88" s="61"/>
      <c r="G88" s="61"/>
      <c r="H88" s="61"/>
      <c r="I88" s="62"/>
      <c r="J88" s="57"/>
      <c r="K88" s="57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95"/>
      <c r="AH88" s="95"/>
      <c r="AI88" s="95"/>
      <c r="AJ88" s="95"/>
      <c r="AK88" s="96"/>
    </row>
    <row r="89" spans="2:38" ht="23.5" thickBot="1">
      <c r="B89" s="56"/>
      <c r="C89" s="54"/>
      <c r="D89" s="61"/>
      <c r="E89" s="61"/>
      <c r="F89" s="61"/>
      <c r="G89" s="61"/>
      <c r="H89" s="61"/>
      <c r="I89" s="62"/>
      <c r="J89" s="57"/>
      <c r="K89" s="57"/>
      <c r="L89" s="54"/>
      <c r="M89" s="54"/>
      <c r="N89" s="67"/>
      <c r="O89" s="67"/>
      <c r="P89" s="67"/>
      <c r="Q89" s="271"/>
      <c r="R89" s="271"/>
      <c r="S89" s="271"/>
      <c r="T89" s="271"/>
      <c r="U89" s="271"/>
      <c r="V89" s="271"/>
      <c r="W89" s="271"/>
      <c r="X89" s="67"/>
      <c r="Y89" s="67"/>
      <c r="Z89" s="67"/>
      <c r="AA89" s="54"/>
      <c r="AB89" s="54"/>
      <c r="AC89" s="54"/>
      <c r="AD89" s="54"/>
      <c r="AE89" s="54"/>
      <c r="AF89" s="54"/>
      <c r="AG89" s="95"/>
      <c r="AH89" s="95"/>
      <c r="AI89" s="95"/>
      <c r="AJ89" s="95"/>
      <c r="AK89" s="96"/>
    </row>
    <row r="90" spans="2:38" ht="24" thickTop="1" thickBot="1">
      <c r="B90" s="56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99"/>
      <c r="O90" s="100"/>
      <c r="P90" s="101"/>
      <c r="Q90" s="101"/>
      <c r="R90" s="101"/>
      <c r="S90" s="272" t="s">
        <v>16</v>
      </c>
      <c r="T90" s="272"/>
      <c r="U90" s="272"/>
      <c r="V90" s="272"/>
      <c r="W90" s="272"/>
      <c r="X90" s="272"/>
      <c r="Y90" s="272"/>
      <c r="Z90" s="101"/>
      <c r="AA90" s="101"/>
      <c r="AB90" s="101"/>
      <c r="AC90" s="101"/>
      <c r="AD90" s="101"/>
      <c r="AE90" s="102"/>
      <c r="AF90" s="54"/>
      <c r="AG90" s="95"/>
      <c r="AH90" s="95"/>
      <c r="AI90" s="95"/>
      <c r="AJ90" s="95"/>
      <c r="AK90" s="96"/>
    </row>
    <row r="91" spans="2:38" ht="24" thickTop="1" thickBot="1">
      <c r="B91" s="56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103"/>
      <c r="O91" s="104"/>
      <c r="P91" s="111">
        <f>R97</f>
        <v>3</v>
      </c>
      <c r="Q91" s="106">
        <f>L70</f>
        <v>2</v>
      </c>
      <c r="R91" s="107">
        <f>P91+Q91</f>
        <v>5</v>
      </c>
      <c r="S91" s="104"/>
      <c r="T91" s="104"/>
      <c r="U91" s="108">
        <f>R91</f>
        <v>5</v>
      </c>
      <c r="V91" s="24">
        <f>L72</f>
        <v>3</v>
      </c>
      <c r="W91" s="109">
        <f>U91+V91</f>
        <v>8</v>
      </c>
      <c r="X91" s="104"/>
      <c r="Y91" s="104"/>
      <c r="Z91" s="104"/>
      <c r="AA91" s="104"/>
      <c r="AB91" s="104"/>
      <c r="AC91" s="95"/>
      <c r="AD91" s="95"/>
      <c r="AE91" s="96"/>
      <c r="AF91" s="54"/>
      <c r="AG91" s="273" t="s">
        <v>24</v>
      </c>
      <c r="AH91" s="273"/>
      <c r="AI91" s="273"/>
      <c r="AJ91" s="273"/>
      <c r="AK91" s="273"/>
      <c r="AL91" s="6"/>
    </row>
    <row r="92" spans="2:38" ht="31" customHeight="1" thickTop="1">
      <c r="B92" s="56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103"/>
      <c r="O92" s="104"/>
      <c r="P92" s="10"/>
      <c r="Q92" s="11" t="s">
        <v>3</v>
      </c>
      <c r="R92" s="92">
        <f>R93-R91</f>
        <v>0</v>
      </c>
      <c r="S92" s="104"/>
      <c r="T92" s="104"/>
      <c r="U92" s="10"/>
      <c r="V92" s="11" t="s">
        <v>5</v>
      </c>
      <c r="W92" s="92">
        <f>W93-W91</f>
        <v>0</v>
      </c>
      <c r="X92" s="104"/>
      <c r="Y92" s="104"/>
      <c r="Z92" s="104"/>
      <c r="AA92" s="104"/>
      <c r="AB92" s="104"/>
      <c r="AC92" s="95"/>
      <c r="AD92" s="95"/>
      <c r="AE92" s="96"/>
      <c r="AF92" s="54"/>
      <c r="AG92" s="287" t="s">
        <v>26</v>
      </c>
      <c r="AH92" s="288"/>
      <c r="AI92" s="288"/>
      <c r="AJ92" s="288"/>
      <c r="AK92" s="91">
        <f>AK76</f>
        <v>0</v>
      </c>
      <c r="AL92" s="7"/>
    </row>
    <row r="93" spans="2:38" ht="23.5" thickBot="1">
      <c r="B93" s="56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103"/>
      <c r="O93" s="110"/>
      <c r="P93" s="14">
        <f>R93-Q91</f>
        <v>3</v>
      </c>
      <c r="Q93" s="15">
        <v>2</v>
      </c>
      <c r="R93" s="98">
        <f>U93</f>
        <v>5</v>
      </c>
      <c r="S93" s="104"/>
      <c r="T93" s="104"/>
      <c r="U93" s="14">
        <f>W93-V91</f>
        <v>5</v>
      </c>
      <c r="V93" s="15">
        <v>2</v>
      </c>
      <c r="W93" s="98">
        <f>Z96</f>
        <v>8</v>
      </c>
      <c r="X93" s="104"/>
      <c r="Y93" s="104"/>
      <c r="Z93" s="104"/>
      <c r="AA93" s="104"/>
      <c r="AB93" s="104"/>
      <c r="AC93" s="95"/>
      <c r="AD93" s="95"/>
      <c r="AE93" s="96"/>
      <c r="AF93" s="54"/>
      <c r="AG93" s="289" t="s">
        <v>25</v>
      </c>
      <c r="AH93" s="290"/>
      <c r="AI93" s="290"/>
      <c r="AJ93" s="290"/>
      <c r="AK93" s="92">
        <v>2</v>
      </c>
      <c r="AL93" s="7"/>
    </row>
    <row r="94" spans="2:38" ht="24" thickTop="1" thickBot="1">
      <c r="B94" s="56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103"/>
      <c r="O94" s="104"/>
      <c r="P94" s="95"/>
      <c r="Q94" s="95"/>
      <c r="R94" s="95"/>
      <c r="S94" s="104"/>
      <c r="T94" s="104"/>
      <c r="U94" s="104"/>
      <c r="V94" s="104"/>
      <c r="W94" s="104"/>
      <c r="X94" s="104"/>
      <c r="Y94" s="104"/>
      <c r="Z94" s="111">
        <f>MAX(W91,W97)</f>
        <v>8</v>
      </c>
      <c r="AA94" s="106">
        <f>L74</f>
        <v>2</v>
      </c>
      <c r="AB94" s="112">
        <f>Z94+AA94</f>
        <v>10</v>
      </c>
      <c r="AC94" s="95"/>
      <c r="AD94" s="95"/>
      <c r="AE94" s="96"/>
      <c r="AF94" s="54"/>
      <c r="AG94" s="291" t="s">
        <v>95</v>
      </c>
      <c r="AH94" s="292"/>
      <c r="AI94" s="292"/>
      <c r="AJ94" s="292"/>
      <c r="AK94" s="98">
        <f>AK87</f>
        <v>4075</v>
      </c>
      <c r="AL94" s="7"/>
    </row>
    <row r="95" spans="2:38" ht="23.5" thickTop="1">
      <c r="B95" s="56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103"/>
      <c r="O95" s="104"/>
      <c r="P95" s="95"/>
      <c r="Q95" s="95"/>
      <c r="R95" s="95"/>
      <c r="S95" s="104"/>
      <c r="T95" s="104"/>
      <c r="U95" s="104"/>
      <c r="V95" s="104"/>
      <c r="W95" s="104"/>
      <c r="X95" s="104"/>
      <c r="Y95" s="104"/>
      <c r="Z95" s="10"/>
      <c r="AA95" s="11" t="s">
        <v>44</v>
      </c>
      <c r="AB95" s="92">
        <f>AB96-AB94</f>
        <v>0</v>
      </c>
      <c r="AC95" s="95"/>
      <c r="AD95" s="95"/>
      <c r="AE95" s="96"/>
      <c r="AF95" s="54"/>
      <c r="AG95" s="54"/>
      <c r="AH95" s="54"/>
      <c r="AI95" s="54"/>
      <c r="AJ95" s="54"/>
      <c r="AK95" s="55"/>
    </row>
    <row r="96" spans="2:38" ht="23.5" thickBot="1">
      <c r="B96" s="56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103"/>
      <c r="O96" s="104"/>
      <c r="P96" s="95"/>
      <c r="Q96" s="95"/>
      <c r="R96" s="95"/>
      <c r="S96" s="104"/>
      <c r="T96" s="104"/>
      <c r="U96" s="104"/>
      <c r="V96" s="104"/>
      <c r="W96" s="104"/>
      <c r="X96" s="104"/>
      <c r="Y96" s="104"/>
      <c r="Z96" s="113">
        <f>AB96-AA94</f>
        <v>8</v>
      </c>
      <c r="AA96" s="15">
        <v>2</v>
      </c>
      <c r="AB96" s="98">
        <f>AB94</f>
        <v>10</v>
      </c>
      <c r="AC96" s="95"/>
      <c r="AD96" s="95"/>
      <c r="AE96" s="96"/>
      <c r="AF96" s="54"/>
      <c r="AG96" s="54"/>
      <c r="AH96" s="54"/>
      <c r="AI96" s="54"/>
      <c r="AJ96" s="54"/>
      <c r="AK96" s="55"/>
    </row>
    <row r="97" spans="1:38" ht="23.5" thickTop="1">
      <c r="B97" s="56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103"/>
      <c r="O97" s="104"/>
      <c r="P97" s="105">
        <v>0</v>
      </c>
      <c r="Q97" s="106">
        <f>L71</f>
        <v>3</v>
      </c>
      <c r="R97" s="107">
        <f>P97+Q97</f>
        <v>3</v>
      </c>
      <c r="S97" s="104"/>
      <c r="T97" s="104"/>
      <c r="U97" s="111">
        <f>R97</f>
        <v>3</v>
      </c>
      <c r="V97" s="106">
        <f>L73</f>
        <v>5</v>
      </c>
      <c r="W97" s="107">
        <f>U97+V97</f>
        <v>8</v>
      </c>
      <c r="X97" s="104"/>
      <c r="Y97" s="104"/>
      <c r="Z97" s="104"/>
      <c r="AA97" s="104"/>
      <c r="AB97" s="104"/>
      <c r="AC97" s="95"/>
      <c r="AD97" s="95"/>
      <c r="AE97" s="96"/>
      <c r="AF97" s="54"/>
      <c r="AG97" s="54"/>
      <c r="AH97" s="54"/>
      <c r="AI97" s="54"/>
      <c r="AJ97" s="54"/>
      <c r="AK97" s="55"/>
    </row>
    <row r="98" spans="1:38" ht="23">
      <c r="B98" s="56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103"/>
      <c r="O98" s="104"/>
      <c r="P98" s="10"/>
      <c r="Q98" s="11" t="s">
        <v>4</v>
      </c>
      <c r="R98" s="97">
        <f>R99-R97</f>
        <v>0</v>
      </c>
      <c r="S98" s="104"/>
      <c r="T98" s="104"/>
      <c r="U98" s="10"/>
      <c r="V98" s="11" t="s">
        <v>6</v>
      </c>
      <c r="W98" s="92">
        <f>W99-W97</f>
        <v>0</v>
      </c>
      <c r="X98" s="104"/>
      <c r="Y98" s="104"/>
      <c r="Z98" s="104"/>
      <c r="AA98" s="104"/>
      <c r="AB98" s="104"/>
      <c r="AC98" s="95"/>
      <c r="AD98" s="95"/>
      <c r="AE98" s="96"/>
      <c r="AF98" s="54"/>
      <c r="AG98" s="54"/>
      <c r="AH98" s="54"/>
      <c r="AI98" s="54"/>
      <c r="AJ98" s="54"/>
      <c r="AK98" s="55"/>
    </row>
    <row r="99" spans="1:38" ht="22" customHeight="1" thickBot="1">
      <c r="B99" s="69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69"/>
      <c r="O99" s="70"/>
      <c r="P99" s="14">
        <f>R99-Q97</f>
        <v>0</v>
      </c>
      <c r="Q99" s="15">
        <v>2</v>
      </c>
      <c r="R99" s="98">
        <f>MIN(U99,R93)</f>
        <v>3</v>
      </c>
      <c r="S99" s="114"/>
      <c r="T99" s="114"/>
      <c r="U99" s="14">
        <f>W99-V97</f>
        <v>3</v>
      </c>
      <c r="V99" s="15">
        <v>2</v>
      </c>
      <c r="W99" s="98">
        <f>Z96</f>
        <v>8</v>
      </c>
      <c r="X99" s="71"/>
      <c r="Y99" s="71"/>
      <c r="Z99" s="71"/>
      <c r="AA99" s="71"/>
      <c r="AB99" s="71"/>
      <c r="AC99" s="70"/>
      <c r="AD99" s="70"/>
      <c r="AE99" s="72"/>
      <c r="AF99" s="70"/>
      <c r="AG99" s="70"/>
      <c r="AH99" s="70"/>
      <c r="AI99" s="70"/>
      <c r="AJ99" s="70"/>
      <c r="AK99" s="72"/>
    </row>
    <row r="100" spans="1:38" ht="22" customHeight="1" thickTop="1">
      <c r="A100" s="1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104"/>
      <c r="Q100" s="104"/>
      <c r="R100" s="104"/>
      <c r="S100" s="104"/>
      <c r="T100" s="104"/>
      <c r="U100" s="104"/>
      <c r="V100" s="104"/>
      <c r="W100" s="104"/>
      <c r="X100" s="166"/>
      <c r="Y100" s="166"/>
      <c r="Z100" s="166"/>
      <c r="AA100" s="166"/>
      <c r="AB100" s="166"/>
      <c r="AC100" s="54"/>
      <c r="AD100" s="54"/>
      <c r="AE100" s="54"/>
      <c r="AF100" s="54"/>
      <c r="AG100" s="54"/>
      <c r="AH100" s="54"/>
      <c r="AI100" s="54"/>
      <c r="AJ100" s="54"/>
      <c r="AK100" s="54"/>
      <c r="AL100" s="1"/>
    </row>
  </sheetData>
  <mergeCells count="66">
    <mergeCell ref="AG94:AJ94"/>
    <mergeCell ref="AG76:AJ76"/>
    <mergeCell ref="N77:AE87"/>
    <mergeCell ref="AG77:AJ77"/>
    <mergeCell ref="AG81:AK81"/>
    <mergeCell ref="AG82:AJ82"/>
    <mergeCell ref="AG83:AJ83"/>
    <mergeCell ref="AG84:AJ84"/>
    <mergeCell ref="AG85:AJ85"/>
    <mergeCell ref="AG86:AJ86"/>
    <mergeCell ref="AG87:AJ87"/>
    <mergeCell ref="Q89:W89"/>
    <mergeCell ref="S90:Y90"/>
    <mergeCell ref="AG91:AK91"/>
    <mergeCell ref="AG92:AJ92"/>
    <mergeCell ref="AG93:AJ93"/>
    <mergeCell ref="AG75:AJ75"/>
    <mergeCell ref="Q56:W56"/>
    <mergeCell ref="S57:Y57"/>
    <mergeCell ref="AG58:AK58"/>
    <mergeCell ref="AG59:AJ59"/>
    <mergeCell ref="AG60:AJ60"/>
    <mergeCell ref="AG61:AJ61"/>
    <mergeCell ref="B68:AK68"/>
    <mergeCell ref="AG71:AK71"/>
    <mergeCell ref="AG72:AJ72"/>
    <mergeCell ref="AG73:AJ73"/>
    <mergeCell ref="AG74:AJ74"/>
    <mergeCell ref="AG43:AJ43"/>
    <mergeCell ref="N44:AE54"/>
    <mergeCell ref="AG44:AJ44"/>
    <mergeCell ref="AG48:AK48"/>
    <mergeCell ref="AG49:AJ49"/>
    <mergeCell ref="AG50:AJ50"/>
    <mergeCell ref="AG51:AJ51"/>
    <mergeCell ref="AG52:AJ52"/>
    <mergeCell ref="AG53:AJ53"/>
    <mergeCell ref="AG54:AJ54"/>
    <mergeCell ref="AG42:AJ42"/>
    <mergeCell ref="Q23:W23"/>
    <mergeCell ref="S24:Y24"/>
    <mergeCell ref="AG25:AK25"/>
    <mergeCell ref="AG26:AJ26"/>
    <mergeCell ref="AG27:AJ27"/>
    <mergeCell ref="AG28:AJ28"/>
    <mergeCell ref="B35:AK35"/>
    <mergeCell ref="AG38:AK38"/>
    <mergeCell ref="AG39:AJ39"/>
    <mergeCell ref="AG40:AJ40"/>
    <mergeCell ref="AG41:AJ41"/>
    <mergeCell ref="AG10:AJ10"/>
    <mergeCell ref="N11:AE21"/>
    <mergeCell ref="AG11:AJ11"/>
    <mergeCell ref="AG15:AK15"/>
    <mergeCell ref="AG16:AJ16"/>
    <mergeCell ref="AG17:AJ17"/>
    <mergeCell ref="AG18:AJ18"/>
    <mergeCell ref="AG19:AJ19"/>
    <mergeCell ref="AG20:AJ20"/>
    <mergeCell ref="AG21:AJ21"/>
    <mergeCell ref="AG9:AJ9"/>
    <mergeCell ref="B2:AK2"/>
    <mergeCell ref="AG5:AK5"/>
    <mergeCell ref="AG6:AJ6"/>
    <mergeCell ref="AG7:AJ7"/>
    <mergeCell ref="AG8:AJ8"/>
  </mergeCells>
  <pageMargins left="0.7" right="0.7" top="0.75" bottom="0.75" header="0.3" footer="0.3"/>
  <pageSetup paperSize="9" scale="49" orientation="landscape" r:id="rId1"/>
  <rowBreaks count="1" manualBreakCount="1">
    <brk id="32" max="16383" man="1"/>
  </rowBreaks>
  <colBreaks count="1" manualBreakCount="1">
    <brk id="2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P100"/>
  <sheetViews>
    <sheetView zoomScale="30" zoomScaleNormal="30" workbookViewId="0">
      <selection activeCell="V100" sqref="V100"/>
    </sheetView>
  </sheetViews>
  <sheetFormatPr defaultRowHeight="14.5"/>
  <cols>
    <col min="2" max="2" width="6.54296875" customWidth="1"/>
    <col min="3" max="3" width="11.36328125" customWidth="1"/>
    <col min="4" max="4" width="14" customWidth="1"/>
    <col min="5" max="5" width="17.26953125" customWidth="1"/>
    <col min="6" max="6" width="14.7265625" customWidth="1"/>
    <col min="7" max="7" width="10.81640625" customWidth="1"/>
    <col min="8" max="8" width="13.90625" customWidth="1"/>
    <col min="9" max="9" width="21" customWidth="1"/>
    <col min="10" max="10" width="17" customWidth="1"/>
    <col min="11" max="11" width="23.81640625" customWidth="1"/>
    <col min="12" max="16" width="17.08984375" customWidth="1"/>
    <col min="17" max="17" width="18.54296875" customWidth="1"/>
    <col min="18" max="25" width="5.453125" customWidth="1"/>
    <col min="26" max="35" width="5.6328125" customWidth="1"/>
    <col min="37" max="38" width="12.81640625" customWidth="1"/>
    <col min="39" max="39" width="17.54296875" customWidth="1"/>
    <col min="40" max="40" width="20" customWidth="1"/>
    <col min="41" max="41" width="12.81640625" customWidth="1"/>
  </cols>
  <sheetData>
    <row r="1" spans="2:41" ht="15" thickBot="1"/>
    <row r="2" spans="2:41" ht="51.5" customHeight="1" thickTop="1" thickBot="1">
      <c r="B2" s="308" t="s">
        <v>98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309"/>
      <c r="AE2" s="309"/>
      <c r="AF2" s="309"/>
      <c r="AG2" s="309"/>
      <c r="AH2" s="309"/>
      <c r="AI2" s="309"/>
      <c r="AJ2" s="309"/>
      <c r="AK2" s="309"/>
      <c r="AL2" s="309"/>
      <c r="AM2" s="309"/>
      <c r="AN2" s="309"/>
      <c r="AO2" s="310"/>
    </row>
    <row r="3" spans="2:41" ht="92" customHeight="1" thickTop="1" thickBot="1">
      <c r="B3" s="26" t="s">
        <v>1</v>
      </c>
      <c r="C3" s="27" t="s">
        <v>2</v>
      </c>
      <c r="D3" s="27" t="s">
        <v>11</v>
      </c>
      <c r="E3" s="28" t="s">
        <v>12</v>
      </c>
      <c r="F3" s="27" t="s">
        <v>69</v>
      </c>
      <c r="G3" s="27" t="s">
        <v>70</v>
      </c>
      <c r="H3" s="27" t="s">
        <v>71</v>
      </c>
      <c r="I3" s="27" t="s">
        <v>75</v>
      </c>
      <c r="J3" s="27" t="s">
        <v>13</v>
      </c>
      <c r="K3" s="27" t="s">
        <v>72</v>
      </c>
      <c r="L3" s="27" t="s">
        <v>14</v>
      </c>
      <c r="M3" s="122" t="s">
        <v>15</v>
      </c>
      <c r="N3" s="27" t="s">
        <v>46</v>
      </c>
      <c r="O3" s="27" t="s">
        <v>47</v>
      </c>
      <c r="P3" s="27" t="s">
        <v>73</v>
      </c>
      <c r="Q3" s="27" t="s">
        <v>74</v>
      </c>
      <c r="R3" s="126">
        <v>1</v>
      </c>
      <c r="S3" s="73">
        <v>2</v>
      </c>
      <c r="T3" s="73">
        <v>3</v>
      </c>
      <c r="U3" s="73">
        <v>4</v>
      </c>
      <c r="V3" s="73">
        <v>5</v>
      </c>
      <c r="W3" s="73">
        <v>6</v>
      </c>
      <c r="X3" s="73">
        <v>7</v>
      </c>
      <c r="Y3" s="73">
        <v>8</v>
      </c>
      <c r="Z3" s="73">
        <v>9</v>
      </c>
      <c r="AA3" s="73">
        <v>10</v>
      </c>
      <c r="AB3" s="73">
        <v>11</v>
      </c>
      <c r="AC3" s="73">
        <v>12</v>
      </c>
      <c r="AD3" s="73">
        <v>13</v>
      </c>
      <c r="AE3" s="73">
        <v>14</v>
      </c>
      <c r="AF3" s="73">
        <v>15</v>
      </c>
      <c r="AG3" s="73">
        <v>16</v>
      </c>
      <c r="AH3" s="73">
        <v>17</v>
      </c>
      <c r="AI3" s="73">
        <v>18</v>
      </c>
      <c r="AJ3" s="54"/>
      <c r="AK3" s="54"/>
      <c r="AL3" s="54"/>
      <c r="AM3" s="54"/>
      <c r="AN3" s="54"/>
      <c r="AO3" s="55"/>
    </row>
    <row r="4" spans="2:41" ht="26.5" customHeight="1" thickTop="1" thickBot="1">
      <c r="B4" s="21">
        <v>1</v>
      </c>
      <c r="C4" s="22" t="s">
        <v>3</v>
      </c>
      <c r="D4" s="22">
        <v>2</v>
      </c>
      <c r="E4" s="22">
        <v>2</v>
      </c>
      <c r="F4" s="22">
        <v>400</v>
      </c>
      <c r="G4" s="23" t="s">
        <v>92</v>
      </c>
      <c r="H4" s="23" t="s">
        <v>92</v>
      </c>
      <c r="I4" s="23" t="s">
        <v>92</v>
      </c>
      <c r="J4" s="23" t="s">
        <v>92</v>
      </c>
      <c r="K4" s="23" t="s">
        <v>92</v>
      </c>
      <c r="L4" s="22">
        <v>2</v>
      </c>
      <c r="M4" s="123">
        <v>2</v>
      </c>
      <c r="N4" s="22">
        <v>8</v>
      </c>
      <c r="O4" s="23" t="s">
        <v>76</v>
      </c>
      <c r="P4" s="24">
        <v>50</v>
      </c>
      <c r="Q4" s="25" t="s">
        <v>76</v>
      </c>
      <c r="R4" s="127">
        <v>2</v>
      </c>
      <c r="S4" s="75">
        <v>2</v>
      </c>
      <c r="T4" s="76"/>
      <c r="U4" s="22"/>
      <c r="V4" s="22"/>
      <c r="W4" s="22"/>
      <c r="X4" s="22"/>
      <c r="Y4" s="22"/>
      <c r="Z4" s="22"/>
      <c r="AA4" s="22"/>
      <c r="AB4" s="22"/>
      <c r="AC4" s="22"/>
      <c r="AD4" s="22"/>
      <c r="AE4" s="77"/>
      <c r="AF4" s="78"/>
      <c r="AG4" s="78"/>
      <c r="AH4" s="78"/>
      <c r="AI4" s="79"/>
      <c r="AJ4" s="54"/>
      <c r="AK4" s="54"/>
      <c r="AL4" s="54"/>
      <c r="AM4" s="54"/>
      <c r="AN4" s="54"/>
      <c r="AO4" s="55"/>
    </row>
    <row r="5" spans="2:41" ht="24.5" thickTop="1" thickBot="1">
      <c r="B5" s="10">
        <v>2</v>
      </c>
      <c r="C5" s="11" t="s">
        <v>4</v>
      </c>
      <c r="D5" s="11">
        <v>3</v>
      </c>
      <c r="E5" s="11">
        <v>2</v>
      </c>
      <c r="F5" s="11">
        <v>600</v>
      </c>
      <c r="G5" s="11">
        <v>800</v>
      </c>
      <c r="H5" s="12">
        <f>(G5-F5)/(D5-E5)</f>
        <v>200</v>
      </c>
      <c r="I5" s="12">
        <f>D5-E5</f>
        <v>1</v>
      </c>
      <c r="J5" s="17" t="s">
        <v>92</v>
      </c>
      <c r="K5" s="17" t="s">
        <v>92</v>
      </c>
      <c r="L5" s="11">
        <v>3</v>
      </c>
      <c r="M5" s="117">
        <v>3</v>
      </c>
      <c r="N5" s="11">
        <v>8</v>
      </c>
      <c r="O5" s="17" t="s">
        <v>76</v>
      </c>
      <c r="P5" s="12">
        <v>50</v>
      </c>
      <c r="Q5" s="18" t="s">
        <v>76</v>
      </c>
      <c r="R5" s="128">
        <v>3</v>
      </c>
      <c r="S5" s="80">
        <v>3</v>
      </c>
      <c r="T5" s="80">
        <v>3</v>
      </c>
      <c r="U5" s="81"/>
      <c r="V5" s="81"/>
      <c r="W5" s="81"/>
      <c r="X5" s="81"/>
      <c r="Y5" s="81"/>
      <c r="Z5" s="11"/>
      <c r="AA5" s="11"/>
      <c r="AB5" s="11"/>
      <c r="AC5" s="11"/>
      <c r="AD5" s="11"/>
      <c r="AE5" s="82"/>
      <c r="AF5" s="82"/>
      <c r="AG5" s="82"/>
      <c r="AH5" s="82"/>
      <c r="AI5" s="83"/>
      <c r="AJ5" s="54"/>
      <c r="AK5" s="273" t="s">
        <v>42</v>
      </c>
      <c r="AL5" s="273"/>
      <c r="AM5" s="273"/>
      <c r="AN5" s="273"/>
      <c r="AO5" s="273"/>
    </row>
    <row r="6" spans="2:41" ht="24" thickTop="1">
      <c r="B6" s="10">
        <v>3</v>
      </c>
      <c r="C6" s="11" t="s">
        <v>5</v>
      </c>
      <c r="D6" s="11">
        <v>4</v>
      </c>
      <c r="E6" s="11">
        <v>3</v>
      </c>
      <c r="F6" s="11">
        <v>600</v>
      </c>
      <c r="G6" s="11">
        <v>700</v>
      </c>
      <c r="H6" s="12">
        <f>(G6-F6)/(D6-E6)</f>
        <v>100</v>
      </c>
      <c r="I6" s="12">
        <f t="shared" ref="I6:I8" si="0">D6-E6</f>
        <v>1</v>
      </c>
      <c r="J6" s="17" t="s">
        <v>92</v>
      </c>
      <c r="K6" s="17" t="s">
        <v>92</v>
      </c>
      <c r="L6" s="11">
        <v>5</v>
      </c>
      <c r="M6" s="117">
        <v>2</v>
      </c>
      <c r="N6" s="11">
        <v>8</v>
      </c>
      <c r="O6" s="17" t="s">
        <v>76</v>
      </c>
      <c r="P6" s="12">
        <v>40</v>
      </c>
      <c r="Q6" s="18" t="s">
        <v>76</v>
      </c>
      <c r="R6" s="10"/>
      <c r="S6" s="11"/>
      <c r="T6" s="80">
        <v>2</v>
      </c>
      <c r="U6" s="80">
        <v>2</v>
      </c>
      <c r="V6" s="80">
        <v>2</v>
      </c>
      <c r="W6" s="80">
        <v>2</v>
      </c>
      <c r="X6" s="81"/>
      <c r="Y6" s="81"/>
      <c r="Z6" s="11"/>
      <c r="AA6" s="11"/>
      <c r="AB6" s="11"/>
      <c r="AC6" s="11"/>
      <c r="AD6" s="11"/>
      <c r="AE6" s="84"/>
      <c r="AF6" s="82"/>
      <c r="AG6" s="82"/>
      <c r="AH6" s="82"/>
      <c r="AI6" s="85"/>
      <c r="AJ6" s="54"/>
      <c r="AK6" s="287" t="s">
        <v>93</v>
      </c>
      <c r="AL6" s="288"/>
      <c r="AM6" s="288"/>
      <c r="AN6" s="288"/>
      <c r="AO6" s="91">
        <v>100</v>
      </c>
    </row>
    <row r="7" spans="2:41" ht="23.5">
      <c r="B7" s="10">
        <v>4</v>
      </c>
      <c r="C7" s="13" t="s">
        <v>6</v>
      </c>
      <c r="D7" s="13">
        <v>6</v>
      </c>
      <c r="E7" s="13">
        <v>2</v>
      </c>
      <c r="F7" s="13">
        <v>700</v>
      </c>
      <c r="G7" s="13">
        <v>1000</v>
      </c>
      <c r="H7" s="12">
        <f t="shared" ref="H7:H8" si="1">(G7-F7)/(D7-E7)</f>
        <v>75</v>
      </c>
      <c r="I7" s="12">
        <f t="shared" si="0"/>
        <v>4</v>
      </c>
      <c r="J7" s="17" t="s">
        <v>92</v>
      </c>
      <c r="K7" s="17" t="s">
        <v>92</v>
      </c>
      <c r="L7" s="13">
        <v>6</v>
      </c>
      <c r="M7" s="124">
        <v>1</v>
      </c>
      <c r="N7" s="11">
        <v>8</v>
      </c>
      <c r="O7" s="17" t="s">
        <v>76</v>
      </c>
      <c r="P7" s="12">
        <v>60</v>
      </c>
      <c r="Q7" s="18" t="s">
        <v>76</v>
      </c>
      <c r="R7" s="10"/>
      <c r="S7" s="11"/>
      <c r="T7" s="11"/>
      <c r="U7" s="80">
        <v>1</v>
      </c>
      <c r="V7" s="80">
        <v>1</v>
      </c>
      <c r="W7" s="80">
        <v>1</v>
      </c>
      <c r="X7" s="80">
        <v>1</v>
      </c>
      <c r="Y7" s="80">
        <v>1</v>
      </c>
      <c r="Z7" s="80">
        <v>1</v>
      </c>
      <c r="AA7" s="11"/>
      <c r="AB7" s="11"/>
      <c r="AC7" s="11"/>
      <c r="AD7" s="11"/>
      <c r="AE7" s="84"/>
      <c r="AF7" s="82"/>
      <c r="AG7" s="82"/>
      <c r="AH7" s="82"/>
      <c r="AI7" s="85"/>
      <c r="AJ7" s="54"/>
      <c r="AK7" s="289" t="s">
        <v>94</v>
      </c>
      <c r="AL7" s="290"/>
      <c r="AM7" s="290"/>
      <c r="AN7" s="290"/>
      <c r="AO7" s="92">
        <v>400</v>
      </c>
    </row>
    <row r="8" spans="2:41" ht="24" thickBot="1">
      <c r="B8" s="14">
        <v>5</v>
      </c>
      <c r="C8" s="15" t="s">
        <v>44</v>
      </c>
      <c r="D8" s="15">
        <v>3</v>
      </c>
      <c r="E8" s="15">
        <v>2</v>
      </c>
      <c r="F8" s="15">
        <v>500</v>
      </c>
      <c r="G8" s="15">
        <v>600</v>
      </c>
      <c r="H8" s="16">
        <f t="shared" si="1"/>
        <v>100</v>
      </c>
      <c r="I8" s="16">
        <f t="shared" si="0"/>
        <v>1</v>
      </c>
      <c r="J8" s="19" t="s">
        <v>92</v>
      </c>
      <c r="K8" s="19" t="s">
        <v>92</v>
      </c>
      <c r="L8" s="15">
        <v>3</v>
      </c>
      <c r="M8" s="125">
        <v>3</v>
      </c>
      <c r="N8" s="15">
        <v>8</v>
      </c>
      <c r="O8" s="19" t="s">
        <v>76</v>
      </c>
      <c r="P8" s="16">
        <v>65</v>
      </c>
      <c r="Q8" s="20" t="s">
        <v>76</v>
      </c>
      <c r="R8" s="14"/>
      <c r="S8" s="15"/>
      <c r="T8" s="15"/>
      <c r="U8" s="15"/>
      <c r="V8" s="15"/>
      <c r="W8" s="15"/>
      <c r="X8" s="15"/>
      <c r="Y8" s="15"/>
      <c r="Z8" s="86"/>
      <c r="AA8" s="87">
        <v>3</v>
      </c>
      <c r="AB8" s="87">
        <v>3</v>
      </c>
      <c r="AC8" s="87">
        <v>3</v>
      </c>
      <c r="AD8" s="86"/>
      <c r="AE8" s="88"/>
      <c r="AF8" s="89"/>
      <c r="AG8" s="89"/>
      <c r="AH8" s="89"/>
      <c r="AI8" s="90"/>
      <c r="AJ8" s="54"/>
      <c r="AK8" s="289" t="s">
        <v>17</v>
      </c>
      <c r="AL8" s="290"/>
      <c r="AM8" s="290"/>
      <c r="AN8" s="290"/>
      <c r="AO8" s="92">
        <v>3</v>
      </c>
    </row>
    <row r="9" spans="2:41" ht="24" thickTop="1" thickBot="1">
      <c r="B9" s="56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289" t="s">
        <v>8</v>
      </c>
      <c r="AL9" s="290"/>
      <c r="AM9" s="290"/>
      <c r="AN9" s="290"/>
      <c r="AO9" s="93">
        <v>10</v>
      </c>
    </row>
    <row r="10" spans="2:41" ht="23.5" thickTop="1">
      <c r="B10" s="56"/>
      <c r="C10" s="57"/>
      <c r="D10" s="57"/>
      <c r="E10" s="57"/>
      <c r="F10" s="57"/>
      <c r="G10" s="57"/>
      <c r="H10" s="57"/>
      <c r="I10" s="58"/>
      <c r="J10" s="58"/>
      <c r="K10" s="58"/>
      <c r="L10" s="58"/>
      <c r="M10" s="58"/>
      <c r="N10" s="58"/>
      <c r="O10" s="58"/>
      <c r="P10" s="58"/>
      <c r="Q10" s="58"/>
      <c r="R10" s="82">
        <f>SUM(R4:R8)</f>
        <v>5</v>
      </c>
      <c r="S10" s="82">
        <f t="shared" ref="S10:AC10" si="2">SUM(S4:S8)</f>
        <v>5</v>
      </c>
      <c r="T10" s="82">
        <f t="shared" si="2"/>
        <v>5</v>
      </c>
      <c r="U10" s="82">
        <f t="shared" si="2"/>
        <v>3</v>
      </c>
      <c r="V10" s="82">
        <f t="shared" si="2"/>
        <v>3</v>
      </c>
      <c r="W10" s="82">
        <f t="shared" si="2"/>
        <v>3</v>
      </c>
      <c r="X10" s="82">
        <f t="shared" si="2"/>
        <v>1</v>
      </c>
      <c r="Y10" s="82">
        <f t="shared" si="2"/>
        <v>1</v>
      </c>
      <c r="Z10" s="82">
        <f t="shared" si="2"/>
        <v>1</v>
      </c>
      <c r="AA10" s="82">
        <f t="shared" si="2"/>
        <v>3</v>
      </c>
      <c r="AB10" s="82">
        <f t="shared" si="2"/>
        <v>3</v>
      </c>
      <c r="AC10" s="82">
        <f t="shared" si="2"/>
        <v>3</v>
      </c>
      <c r="AD10" s="115"/>
      <c r="AE10" s="115"/>
      <c r="AF10" s="115"/>
      <c r="AG10" s="115"/>
      <c r="AH10" s="115"/>
      <c r="AI10" s="116"/>
      <c r="AJ10" s="54"/>
      <c r="AK10" s="289" t="s">
        <v>18</v>
      </c>
      <c r="AL10" s="290"/>
      <c r="AM10" s="290"/>
      <c r="AN10" s="290"/>
      <c r="AO10" s="92">
        <f>AF28-AO9</f>
        <v>2</v>
      </c>
    </row>
    <row r="11" spans="2:41" ht="23.5" thickBot="1">
      <c r="B11" s="56"/>
      <c r="C11" s="59"/>
      <c r="D11" s="59"/>
      <c r="E11" s="59"/>
      <c r="F11" s="60"/>
      <c r="G11" s="59"/>
      <c r="H11" s="54"/>
      <c r="I11" s="61"/>
      <c r="J11" s="61"/>
      <c r="K11" s="61"/>
      <c r="L11" s="61"/>
      <c r="M11" s="61"/>
      <c r="N11" s="61"/>
      <c r="O11" s="61"/>
      <c r="P11" s="61"/>
      <c r="Q11" s="62"/>
      <c r="R11" s="299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1"/>
      <c r="AJ11" s="54"/>
      <c r="AK11" s="291" t="s">
        <v>48</v>
      </c>
      <c r="AL11" s="292"/>
      <c r="AM11" s="292"/>
      <c r="AN11" s="292"/>
      <c r="AO11" s="94">
        <v>0.3</v>
      </c>
    </row>
    <row r="12" spans="2:41" ht="23.5" thickTop="1">
      <c r="B12" s="56"/>
      <c r="C12" s="59"/>
      <c r="D12" s="59"/>
      <c r="E12" s="59"/>
      <c r="F12" s="63"/>
      <c r="G12" s="59"/>
      <c r="H12" s="54"/>
      <c r="I12" s="61"/>
      <c r="J12" s="61"/>
      <c r="K12" s="61"/>
      <c r="L12" s="61"/>
      <c r="M12" s="61"/>
      <c r="N12" s="61"/>
      <c r="O12" s="61"/>
      <c r="P12" s="61"/>
      <c r="Q12" s="62"/>
      <c r="R12" s="299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1"/>
      <c r="AJ12" s="54"/>
      <c r="AK12" s="95"/>
      <c r="AL12" s="95"/>
      <c r="AM12" s="95"/>
      <c r="AN12" s="95"/>
      <c r="AO12" s="96"/>
    </row>
    <row r="13" spans="2:41" ht="23">
      <c r="B13" s="56"/>
      <c r="C13" s="59"/>
      <c r="D13" s="59"/>
      <c r="E13" s="59"/>
      <c r="F13" s="60"/>
      <c r="G13" s="54"/>
      <c r="H13" s="54"/>
      <c r="I13" s="61"/>
      <c r="J13" s="61"/>
      <c r="K13" s="61"/>
      <c r="L13" s="61"/>
      <c r="M13" s="61"/>
      <c r="N13" s="61"/>
      <c r="O13" s="61"/>
      <c r="P13" s="61"/>
      <c r="Q13" s="62"/>
      <c r="R13" s="299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  <c r="AG13" s="300"/>
      <c r="AH13" s="300"/>
      <c r="AI13" s="301"/>
      <c r="AJ13" s="54"/>
      <c r="AK13" s="95"/>
      <c r="AL13" s="95"/>
      <c r="AM13" s="95"/>
      <c r="AN13" s="95"/>
      <c r="AO13" s="96"/>
    </row>
    <row r="14" spans="2:41" ht="23.5" thickBot="1">
      <c r="B14" s="56"/>
      <c r="C14" s="59"/>
      <c r="D14" s="59"/>
      <c r="E14" s="59"/>
      <c r="F14" s="60"/>
      <c r="G14" s="54"/>
      <c r="H14" s="54"/>
      <c r="I14" s="61"/>
      <c r="J14" s="61"/>
      <c r="K14" s="61"/>
      <c r="L14" s="61"/>
      <c r="M14" s="61"/>
      <c r="N14" s="61"/>
      <c r="O14" s="61"/>
      <c r="P14" s="61"/>
      <c r="Q14" s="64"/>
      <c r="R14" s="299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  <c r="AI14" s="301"/>
      <c r="AJ14" s="54"/>
      <c r="AK14" s="95"/>
      <c r="AL14" s="95"/>
      <c r="AM14" s="95"/>
      <c r="AN14" s="95"/>
      <c r="AO14" s="96"/>
    </row>
    <row r="15" spans="2:41" ht="23.5" thickTop="1" thickBot="1">
      <c r="B15" s="56"/>
      <c r="C15" s="59"/>
      <c r="D15" s="59"/>
      <c r="E15" s="59"/>
      <c r="F15" s="60"/>
      <c r="G15" s="54"/>
      <c r="H15" s="54"/>
      <c r="I15" s="61"/>
      <c r="J15" s="61"/>
      <c r="K15" s="61"/>
      <c r="L15" s="61"/>
      <c r="M15" s="61"/>
      <c r="N15" s="61"/>
      <c r="O15" s="61"/>
      <c r="P15" s="61"/>
      <c r="Q15" s="62"/>
      <c r="R15" s="299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1"/>
      <c r="AJ15" s="54"/>
      <c r="AK15" s="273" t="s">
        <v>43</v>
      </c>
      <c r="AL15" s="273"/>
      <c r="AM15" s="273"/>
      <c r="AN15" s="273"/>
      <c r="AO15" s="273"/>
    </row>
    <row r="16" spans="2:41" ht="23.5" thickTop="1">
      <c r="B16" s="56"/>
      <c r="C16" s="59"/>
      <c r="D16" s="59"/>
      <c r="E16" s="59"/>
      <c r="F16" s="60"/>
      <c r="G16" s="54"/>
      <c r="H16" s="54"/>
      <c r="I16" s="61"/>
      <c r="J16" s="61"/>
      <c r="K16" s="61"/>
      <c r="L16" s="61"/>
      <c r="M16" s="61"/>
      <c r="N16" s="61"/>
      <c r="O16" s="61"/>
      <c r="P16" s="61"/>
      <c r="Q16" s="64"/>
      <c r="R16" s="299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  <c r="AI16" s="301"/>
      <c r="AJ16" s="54"/>
      <c r="AK16" s="305" t="s">
        <v>19</v>
      </c>
      <c r="AL16" s="306"/>
      <c r="AM16" s="306"/>
      <c r="AN16" s="307"/>
      <c r="AO16" s="91">
        <f>SUM(F4:F8)</f>
        <v>2800</v>
      </c>
    </row>
    <row r="17" spans="2:42" ht="23">
      <c r="B17" s="56"/>
      <c r="C17" s="54"/>
      <c r="D17" s="65"/>
      <c r="E17" s="65"/>
      <c r="F17" s="65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299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  <c r="AI17" s="301"/>
      <c r="AJ17" s="54"/>
      <c r="AK17" s="293" t="s">
        <v>20</v>
      </c>
      <c r="AL17" s="294"/>
      <c r="AM17" s="294"/>
      <c r="AN17" s="295"/>
      <c r="AO17" s="97">
        <f>SUM(K4:K8)</f>
        <v>0</v>
      </c>
    </row>
    <row r="18" spans="2:42" ht="23">
      <c r="B18" s="56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299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  <c r="AI18" s="301"/>
      <c r="AJ18" s="54"/>
      <c r="AK18" s="293" t="s">
        <v>21</v>
      </c>
      <c r="AL18" s="294"/>
      <c r="AM18" s="294"/>
      <c r="AN18" s="295"/>
      <c r="AO18" s="92">
        <f>AF28*AO6</f>
        <v>1200</v>
      </c>
    </row>
    <row r="19" spans="2:42" ht="23">
      <c r="B19" s="56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299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  <c r="AI19" s="301"/>
      <c r="AJ19" s="54"/>
      <c r="AK19" s="293" t="s">
        <v>22</v>
      </c>
      <c r="AL19" s="294"/>
      <c r="AM19" s="294"/>
      <c r="AN19" s="295"/>
      <c r="AO19" s="93">
        <f>AO10*AO7</f>
        <v>800</v>
      </c>
    </row>
    <row r="20" spans="2:42" ht="23">
      <c r="B20" s="56"/>
      <c r="C20" s="54"/>
      <c r="D20" s="58"/>
      <c r="E20" s="58"/>
      <c r="F20" s="58"/>
      <c r="G20" s="58"/>
      <c r="H20" s="58"/>
      <c r="I20" s="58"/>
      <c r="J20" s="66"/>
      <c r="K20" s="66"/>
      <c r="L20" s="66"/>
      <c r="M20" s="66"/>
      <c r="N20" s="66"/>
      <c r="O20" s="66"/>
      <c r="P20" s="66"/>
      <c r="Q20" s="54"/>
      <c r="R20" s="299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1"/>
      <c r="AJ20" s="54"/>
      <c r="AK20" s="293" t="s">
        <v>23</v>
      </c>
      <c r="AL20" s="294"/>
      <c r="AM20" s="294"/>
      <c r="AN20" s="295"/>
      <c r="AO20" s="92">
        <v>0</v>
      </c>
    </row>
    <row r="21" spans="2:42" ht="23.5" thickBot="1">
      <c r="B21" s="56"/>
      <c r="C21" s="54"/>
      <c r="D21" s="61"/>
      <c r="E21" s="61"/>
      <c r="F21" s="61"/>
      <c r="G21" s="61"/>
      <c r="H21" s="61"/>
      <c r="I21" s="62"/>
      <c r="J21" s="57"/>
      <c r="K21" s="57"/>
      <c r="L21" s="54"/>
      <c r="M21" s="54"/>
      <c r="N21" s="54"/>
      <c r="O21" s="54"/>
      <c r="P21" s="54"/>
      <c r="Q21" s="54"/>
      <c r="R21" s="302"/>
      <c r="S21" s="303"/>
      <c r="T21" s="303"/>
      <c r="U21" s="303"/>
      <c r="V21" s="303"/>
      <c r="W21" s="303"/>
      <c r="X21" s="303"/>
      <c r="Y21" s="303"/>
      <c r="Z21" s="303"/>
      <c r="AA21" s="303"/>
      <c r="AB21" s="303"/>
      <c r="AC21" s="303"/>
      <c r="AD21" s="303"/>
      <c r="AE21" s="303"/>
      <c r="AF21" s="303"/>
      <c r="AG21" s="303"/>
      <c r="AH21" s="303"/>
      <c r="AI21" s="304"/>
      <c r="AJ21" s="54"/>
      <c r="AK21" s="296" t="s">
        <v>0</v>
      </c>
      <c r="AL21" s="297"/>
      <c r="AM21" s="297"/>
      <c r="AN21" s="298"/>
      <c r="AO21" s="94">
        <f>SUM(AO16:AO20)</f>
        <v>4800</v>
      </c>
    </row>
    <row r="22" spans="2:42" ht="23.5" thickTop="1">
      <c r="B22" s="56"/>
      <c r="C22" s="54"/>
      <c r="D22" s="61"/>
      <c r="E22" s="61"/>
      <c r="F22" s="61"/>
      <c r="G22" s="61"/>
      <c r="H22" s="61"/>
      <c r="I22" s="62"/>
      <c r="J22" s="57"/>
      <c r="K22" s="57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95"/>
      <c r="AL22" s="95"/>
      <c r="AM22" s="95"/>
      <c r="AN22" s="95"/>
      <c r="AO22" s="96"/>
    </row>
    <row r="23" spans="2:42" ht="23.5" thickBot="1">
      <c r="B23" s="56"/>
      <c r="C23" s="54"/>
      <c r="D23" s="61"/>
      <c r="E23" s="61"/>
      <c r="F23" s="61"/>
      <c r="G23" s="61"/>
      <c r="H23" s="61"/>
      <c r="I23" s="62"/>
      <c r="J23" s="57"/>
      <c r="K23" s="57"/>
      <c r="L23" s="54"/>
      <c r="M23" s="54"/>
      <c r="N23" s="54"/>
      <c r="O23" s="54"/>
      <c r="P23" s="54"/>
      <c r="Q23" s="54"/>
      <c r="R23" s="67"/>
      <c r="S23" s="67"/>
      <c r="T23" s="67"/>
      <c r="U23" s="271"/>
      <c r="V23" s="271"/>
      <c r="W23" s="271"/>
      <c r="X23" s="271"/>
      <c r="Y23" s="271"/>
      <c r="Z23" s="271"/>
      <c r="AA23" s="271"/>
      <c r="AB23" s="67"/>
      <c r="AC23" s="67"/>
      <c r="AD23" s="67"/>
      <c r="AE23" s="54"/>
      <c r="AF23" s="54"/>
      <c r="AG23" s="54"/>
      <c r="AH23" s="54"/>
      <c r="AI23" s="54"/>
      <c r="AJ23" s="54"/>
      <c r="AK23" s="95"/>
      <c r="AL23" s="95"/>
      <c r="AM23" s="95"/>
      <c r="AN23" s="95"/>
      <c r="AO23" s="96"/>
    </row>
    <row r="24" spans="2:42" ht="24" thickTop="1" thickBot="1">
      <c r="B24" s="56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99"/>
      <c r="S24" s="100"/>
      <c r="T24" s="101"/>
      <c r="U24" s="101"/>
      <c r="V24" s="101"/>
      <c r="W24" s="272" t="s">
        <v>16</v>
      </c>
      <c r="X24" s="272"/>
      <c r="Y24" s="272"/>
      <c r="Z24" s="272"/>
      <c r="AA24" s="272"/>
      <c r="AB24" s="272"/>
      <c r="AC24" s="272"/>
      <c r="AD24" s="101"/>
      <c r="AE24" s="101"/>
      <c r="AF24" s="101"/>
      <c r="AG24" s="101"/>
      <c r="AH24" s="101"/>
      <c r="AI24" s="102"/>
      <c r="AJ24" s="54"/>
      <c r="AK24" s="95"/>
      <c r="AL24" s="95"/>
      <c r="AM24" s="95"/>
      <c r="AN24" s="95"/>
      <c r="AO24" s="96"/>
    </row>
    <row r="25" spans="2:42" ht="24" thickTop="1" thickBot="1">
      <c r="B25" s="56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103"/>
      <c r="S25" s="104"/>
      <c r="T25" s="105">
        <v>0</v>
      </c>
      <c r="U25" s="106">
        <f>L4</f>
        <v>2</v>
      </c>
      <c r="V25" s="107">
        <f>T25+U25</f>
        <v>2</v>
      </c>
      <c r="W25" s="104"/>
      <c r="X25" s="104"/>
      <c r="Y25" s="108">
        <f>V25</f>
        <v>2</v>
      </c>
      <c r="Z25" s="24">
        <f>L6</f>
        <v>5</v>
      </c>
      <c r="AA25" s="109">
        <f>Y25+Z25</f>
        <v>7</v>
      </c>
      <c r="AB25" s="104"/>
      <c r="AC25" s="104"/>
      <c r="AD25" s="104"/>
      <c r="AE25" s="104"/>
      <c r="AF25" s="104"/>
      <c r="AG25" s="95"/>
      <c r="AH25" s="95"/>
      <c r="AI25" s="96"/>
      <c r="AJ25" s="54"/>
      <c r="AK25" s="273" t="s">
        <v>24</v>
      </c>
      <c r="AL25" s="273"/>
      <c r="AM25" s="273"/>
      <c r="AN25" s="273"/>
      <c r="AO25" s="273"/>
      <c r="AP25" s="6"/>
    </row>
    <row r="26" spans="2:42" ht="23.5" thickTop="1">
      <c r="B26" s="56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103"/>
      <c r="S26" s="104"/>
      <c r="T26" s="10"/>
      <c r="U26" s="11" t="s">
        <v>3</v>
      </c>
      <c r="V26" s="92">
        <f>V27-V25</f>
        <v>2</v>
      </c>
      <c r="W26" s="104"/>
      <c r="X26" s="104"/>
      <c r="Y26" s="10"/>
      <c r="Z26" s="11" t="s">
        <v>5</v>
      </c>
      <c r="AA26" s="92">
        <f>AA27-AA25</f>
        <v>2</v>
      </c>
      <c r="AB26" s="104"/>
      <c r="AC26" s="104"/>
      <c r="AD26" s="104"/>
      <c r="AE26" s="104"/>
      <c r="AF26" s="104"/>
      <c r="AG26" s="95"/>
      <c r="AH26" s="95"/>
      <c r="AI26" s="96"/>
      <c r="AJ26" s="54"/>
      <c r="AK26" s="287" t="s">
        <v>26</v>
      </c>
      <c r="AL26" s="288"/>
      <c r="AM26" s="288"/>
      <c r="AN26" s="288"/>
      <c r="AO26" s="91">
        <f>AO10</f>
        <v>2</v>
      </c>
      <c r="AP26" s="7"/>
    </row>
    <row r="27" spans="2:42" ht="23.5" thickBot="1">
      <c r="B27" s="56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103"/>
      <c r="S27" s="110"/>
      <c r="T27" s="14">
        <f>V27-U25</f>
        <v>2</v>
      </c>
      <c r="U27" s="15">
        <v>2</v>
      </c>
      <c r="V27" s="98">
        <f>Y27</f>
        <v>4</v>
      </c>
      <c r="W27" s="104"/>
      <c r="X27" s="104"/>
      <c r="Y27" s="14">
        <f>AA27-Z25</f>
        <v>4</v>
      </c>
      <c r="Z27" s="15">
        <v>2</v>
      </c>
      <c r="AA27" s="98">
        <f>AD30</f>
        <v>9</v>
      </c>
      <c r="AB27" s="104"/>
      <c r="AC27" s="104"/>
      <c r="AD27" s="104"/>
      <c r="AE27" s="104"/>
      <c r="AF27" s="104"/>
      <c r="AG27" s="95"/>
      <c r="AH27" s="95"/>
      <c r="AI27" s="96"/>
      <c r="AJ27" s="54"/>
      <c r="AK27" s="289" t="s">
        <v>25</v>
      </c>
      <c r="AL27" s="290"/>
      <c r="AM27" s="290"/>
      <c r="AN27" s="290"/>
      <c r="AO27" s="92">
        <v>2</v>
      </c>
      <c r="AP27" s="7"/>
    </row>
    <row r="28" spans="2:42" ht="24" thickTop="1" thickBot="1">
      <c r="B28" s="56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103"/>
      <c r="S28" s="104"/>
      <c r="T28" s="95"/>
      <c r="U28" s="95"/>
      <c r="V28" s="95"/>
      <c r="W28" s="104"/>
      <c r="X28" s="104"/>
      <c r="Y28" s="104"/>
      <c r="Z28" s="104"/>
      <c r="AA28" s="104"/>
      <c r="AB28" s="104"/>
      <c r="AC28" s="104"/>
      <c r="AD28" s="111">
        <f>MAX(AA25,AA31)</f>
        <v>9</v>
      </c>
      <c r="AE28" s="106">
        <f>L8</f>
        <v>3</v>
      </c>
      <c r="AF28" s="112">
        <f>AD28+AE28</f>
        <v>12</v>
      </c>
      <c r="AG28" s="95"/>
      <c r="AH28" s="95"/>
      <c r="AI28" s="96"/>
      <c r="AJ28" s="54"/>
      <c r="AK28" s="291" t="s">
        <v>95</v>
      </c>
      <c r="AL28" s="292"/>
      <c r="AM28" s="292"/>
      <c r="AN28" s="292"/>
      <c r="AO28" s="98">
        <f>AO21</f>
        <v>4800</v>
      </c>
      <c r="AP28" s="7"/>
    </row>
    <row r="29" spans="2:42" ht="23.5" thickTop="1">
      <c r="B29" s="56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103"/>
      <c r="S29" s="104"/>
      <c r="T29" s="95"/>
      <c r="U29" s="95"/>
      <c r="V29" s="95"/>
      <c r="W29" s="104"/>
      <c r="X29" s="104"/>
      <c r="Y29" s="104"/>
      <c r="Z29" s="104"/>
      <c r="AA29" s="104"/>
      <c r="AB29" s="104"/>
      <c r="AC29" s="104"/>
      <c r="AD29" s="10"/>
      <c r="AE29" s="11" t="s">
        <v>44</v>
      </c>
      <c r="AF29" s="92">
        <f>AF30-AF28</f>
        <v>0</v>
      </c>
      <c r="AG29" s="95"/>
      <c r="AH29" s="95"/>
      <c r="AI29" s="96"/>
      <c r="AJ29" s="54"/>
      <c r="AK29" s="54"/>
      <c r="AL29" s="54"/>
      <c r="AM29" s="54"/>
      <c r="AN29" s="54"/>
      <c r="AO29" s="55"/>
    </row>
    <row r="30" spans="2:42" ht="23.5" thickBot="1">
      <c r="B30" s="56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103"/>
      <c r="S30" s="104"/>
      <c r="T30" s="95"/>
      <c r="U30" s="95"/>
      <c r="V30" s="95"/>
      <c r="W30" s="104"/>
      <c r="X30" s="104"/>
      <c r="Y30" s="104"/>
      <c r="Z30" s="104"/>
      <c r="AA30" s="104"/>
      <c r="AB30" s="104"/>
      <c r="AC30" s="104"/>
      <c r="AD30" s="113">
        <f>AF30-AE28</f>
        <v>9</v>
      </c>
      <c r="AE30" s="15">
        <v>2</v>
      </c>
      <c r="AF30" s="98">
        <f>AF28</f>
        <v>12</v>
      </c>
      <c r="AG30" s="95"/>
      <c r="AH30" s="95"/>
      <c r="AI30" s="96"/>
      <c r="AJ30" s="54"/>
      <c r="AK30" s="54"/>
      <c r="AL30" s="54"/>
      <c r="AM30" s="54"/>
      <c r="AN30" s="54"/>
      <c r="AO30" s="55"/>
    </row>
    <row r="31" spans="2:42" ht="23.5" thickTop="1">
      <c r="B31" s="56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103"/>
      <c r="S31" s="104"/>
      <c r="T31" s="105">
        <v>0</v>
      </c>
      <c r="U31" s="106">
        <f>L5</f>
        <v>3</v>
      </c>
      <c r="V31" s="107">
        <f>T31+U31</f>
        <v>3</v>
      </c>
      <c r="W31" s="104"/>
      <c r="X31" s="104"/>
      <c r="Y31" s="111">
        <f>V31</f>
        <v>3</v>
      </c>
      <c r="Z31" s="106">
        <f>L7</f>
        <v>6</v>
      </c>
      <c r="AA31" s="107">
        <f>Y31+Z31</f>
        <v>9</v>
      </c>
      <c r="AB31" s="104"/>
      <c r="AC31" s="104"/>
      <c r="AD31" s="104"/>
      <c r="AE31" s="104"/>
      <c r="AF31" s="104"/>
      <c r="AG31" s="95"/>
      <c r="AH31" s="95"/>
      <c r="AI31" s="96"/>
      <c r="AJ31" s="54"/>
      <c r="AK31" s="54"/>
      <c r="AL31" s="54"/>
      <c r="AM31" s="54"/>
      <c r="AN31" s="54"/>
      <c r="AO31" s="55"/>
    </row>
    <row r="32" spans="2:42" ht="23">
      <c r="B32" s="56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103"/>
      <c r="S32" s="104"/>
      <c r="T32" s="10"/>
      <c r="U32" s="11" t="s">
        <v>4</v>
      </c>
      <c r="V32" s="97">
        <f>V33-V31</f>
        <v>0</v>
      </c>
      <c r="W32" s="104"/>
      <c r="X32" s="104"/>
      <c r="Y32" s="10"/>
      <c r="Z32" s="11" t="s">
        <v>6</v>
      </c>
      <c r="AA32" s="92">
        <f>AA33-AA31</f>
        <v>0</v>
      </c>
      <c r="AB32" s="104"/>
      <c r="AC32" s="104"/>
      <c r="AD32" s="104"/>
      <c r="AE32" s="104"/>
      <c r="AF32" s="104"/>
      <c r="AG32" s="95"/>
      <c r="AH32" s="95"/>
      <c r="AI32" s="96"/>
      <c r="AJ32" s="54"/>
      <c r="AK32" s="54"/>
      <c r="AL32" s="54"/>
      <c r="AM32" s="54"/>
      <c r="AN32" s="54"/>
      <c r="AO32" s="55"/>
    </row>
    <row r="33" spans="2:41" ht="22" customHeight="1" thickBot="1"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69"/>
      <c r="S33" s="70"/>
      <c r="T33" s="14">
        <f>V33-U31</f>
        <v>0</v>
      </c>
      <c r="U33" s="15">
        <v>2</v>
      </c>
      <c r="V33" s="98">
        <f>Y33</f>
        <v>3</v>
      </c>
      <c r="W33" s="114"/>
      <c r="X33" s="114"/>
      <c r="Y33" s="14">
        <f>AA33-Z31</f>
        <v>3</v>
      </c>
      <c r="Z33" s="15">
        <v>2</v>
      </c>
      <c r="AA33" s="98">
        <f>AD30</f>
        <v>9</v>
      </c>
      <c r="AB33" s="71"/>
      <c r="AC33" s="71"/>
      <c r="AD33" s="71"/>
      <c r="AE33" s="71"/>
      <c r="AF33" s="71"/>
      <c r="AG33" s="70"/>
      <c r="AH33" s="70"/>
      <c r="AI33" s="72"/>
      <c r="AJ33" s="70"/>
      <c r="AK33" s="70"/>
      <c r="AL33" s="70"/>
      <c r="AM33" s="70"/>
      <c r="AN33" s="70"/>
      <c r="AO33" s="72"/>
    </row>
    <row r="34" spans="2:41" ht="15.5" thickTop="1" thickBot="1">
      <c r="T34" s="2"/>
      <c r="U34" s="2"/>
      <c r="V34" s="2"/>
      <c r="W34" s="9"/>
      <c r="X34" s="9"/>
      <c r="Y34" s="2"/>
      <c r="Z34" s="2"/>
      <c r="AA34" s="2"/>
      <c r="AB34" s="9"/>
      <c r="AC34" s="9"/>
      <c r="AD34" s="9"/>
      <c r="AE34" s="9"/>
      <c r="AF34" s="9"/>
    </row>
    <row r="35" spans="2:41" ht="51.5" customHeight="1" thickTop="1" thickBot="1">
      <c r="B35" s="308" t="s">
        <v>108</v>
      </c>
      <c r="C35" s="309"/>
      <c r="D35" s="309"/>
      <c r="E35" s="309"/>
      <c r="F35" s="309"/>
      <c r="G35" s="309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W35" s="309"/>
      <c r="X35" s="309"/>
      <c r="Y35" s="309"/>
      <c r="Z35" s="309"/>
      <c r="AA35" s="309"/>
      <c r="AB35" s="309"/>
      <c r="AC35" s="309"/>
      <c r="AD35" s="309"/>
      <c r="AE35" s="309"/>
      <c r="AF35" s="309"/>
      <c r="AG35" s="309"/>
      <c r="AH35" s="309"/>
      <c r="AI35" s="309"/>
      <c r="AJ35" s="309"/>
      <c r="AK35" s="309"/>
      <c r="AL35" s="309"/>
      <c r="AM35" s="309"/>
      <c r="AN35" s="309"/>
      <c r="AO35" s="310"/>
    </row>
    <row r="36" spans="2:41" ht="92" customHeight="1" thickTop="1" thickBot="1">
      <c r="B36" s="26" t="s">
        <v>1</v>
      </c>
      <c r="C36" s="27" t="s">
        <v>2</v>
      </c>
      <c r="D36" s="27" t="s">
        <v>11</v>
      </c>
      <c r="E36" s="28" t="s">
        <v>12</v>
      </c>
      <c r="F36" s="27" t="s">
        <v>69</v>
      </c>
      <c r="G36" s="27" t="s">
        <v>70</v>
      </c>
      <c r="H36" s="27" t="s">
        <v>71</v>
      </c>
      <c r="I36" s="27" t="s">
        <v>75</v>
      </c>
      <c r="J36" s="27" t="s">
        <v>13</v>
      </c>
      <c r="K36" s="27" t="s">
        <v>72</v>
      </c>
      <c r="L36" s="27" t="s">
        <v>14</v>
      </c>
      <c r="M36" s="122" t="s">
        <v>15</v>
      </c>
      <c r="N36" s="27" t="s">
        <v>46</v>
      </c>
      <c r="O36" s="27" t="s">
        <v>47</v>
      </c>
      <c r="P36" s="27" t="s">
        <v>73</v>
      </c>
      <c r="Q36" s="27" t="s">
        <v>74</v>
      </c>
      <c r="R36" s="126">
        <v>1</v>
      </c>
      <c r="S36" s="73">
        <v>2</v>
      </c>
      <c r="T36" s="73">
        <v>3</v>
      </c>
      <c r="U36" s="73">
        <v>4</v>
      </c>
      <c r="V36" s="73">
        <v>5</v>
      </c>
      <c r="W36" s="73">
        <v>6</v>
      </c>
      <c r="X36" s="73">
        <v>7</v>
      </c>
      <c r="Y36" s="73">
        <v>8</v>
      </c>
      <c r="Z36" s="73">
        <v>9</v>
      </c>
      <c r="AA36" s="73">
        <v>10</v>
      </c>
      <c r="AB36" s="73">
        <v>11</v>
      </c>
      <c r="AC36" s="73">
        <v>12</v>
      </c>
      <c r="AD36" s="73">
        <v>13</v>
      </c>
      <c r="AE36" s="73">
        <v>14</v>
      </c>
      <c r="AF36" s="73">
        <v>15</v>
      </c>
      <c r="AG36" s="73">
        <v>16</v>
      </c>
      <c r="AH36" s="73">
        <v>17</v>
      </c>
      <c r="AI36" s="73">
        <v>18</v>
      </c>
      <c r="AJ36" s="54"/>
      <c r="AK36" s="54"/>
      <c r="AL36" s="54"/>
      <c r="AM36" s="54"/>
      <c r="AN36" s="54"/>
      <c r="AO36" s="55"/>
    </row>
    <row r="37" spans="2:41" ht="26.5" customHeight="1" thickTop="1" thickBot="1">
      <c r="B37" s="21">
        <v>1</v>
      </c>
      <c r="C37" s="22" t="s">
        <v>3</v>
      </c>
      <c r="D37" s="22">
        <v>2</v>
      </c>
      <c r="E37" s="22">
        <v>2</v>
      </c>
      <c r="F37" s="22">
        <v>400</v>
      </c>
      <c r="G37" s="23" t="s">
        <v>96</v>
      </c>
      <c r="H37" s="23" t="s">
        <v>96</v>
      </c>
      <c r="I37" s="23" t="s">
        <v>96</v>
      </c>
      <c r="J37" s="23"/>
      <c r="K37" s="160" t="s">
        <v>96</v>
      </c>
      <c r="L37" s="23">
        <f>D37-J37</f>
        <v>2</v>
      </c>
      <c r="M37" s="123">
        <v>2</v>
      </c>
      <c r="N37" s="22">
        <v>8</v>
      </c>
      <c r="O37" s="161">
        <f>((D37-L37)*M37*N37)/(L37*M37)</f>
        <v>0</v>
      </c>
      <c r="P37" s="24">
        <v>50</v>
      </c>
      <c r="Q37" s="163">
        <f>O37*P37*$AO$44</f>
        <v>0</v>
      </c>
      <c r="R37" s="159"/>
      <c r="S37" s="76"/>
      <c r="T37" s="76"/>
      <c r="U37" s="75">
        <v>2</v>
      </c>
      <c r="V37" s="75">
        <v>2</v>
      </c>
      <c r="W37" s="22"/>
      <c r="X37" s="22"/>
      <c r="Y37" s="22"/>
      <c r="Z37" s="22"/>
      <c r="AA37" s="22"/>
      <c r="AB37" s="22"/>
      <c r="AC37" s="22"/>
      <c r="AD37" s="22"/>
      <c r="AE37" s="77"/>
      <c r="AF37" s="78"/>
      <c r="AG37" s="78"/>
      <c r="AH37" s="78"/>
      <c r="AI37" s="79"/>
      <c r="AJ37" s="54"/>
      <c r="AK37" s="54"/>
      <c r="AL37" s="54"/>
      <c r="AM37" s="54"/>
      <c r="AN37" s="54"/>
      <c r="AO37" s="55"/>
    </row>
    <row r="38" spans="2:41" ht="24" thickTop="1" thickBot="1">
      <c r="B38" s="10">
        <v>2</v>
      </c>
      <c r="C38" s="11" t="s">
        <v>4</v>
      </c>
      <c r="D38" s="11">
        <v>3</v>
      </c>
      <c r="E38" s="11">
        <v>2</v>
      </c>
      <c r="F38" s="11">
        <v>600</v>
      </c>
      <c r="G38" s="11">
        <v>800</v>
      </c>
      <c r="H38" s="12">
        <f>(G38-F38)/(D38-E38)</f>
        <v>200</v>
      </c>
      <c r="I38" s="12">
        <f>D38-E38</f>
        <v>1</v>
      </c>
      <c r="J38" s="17"/>
      <c r="K38" s="160">
        <f t="shared" ref="K38:K41" si="3">J38*H38</f>
        <v>0</v>
      </c>
      <c r="L38" s="23">
        <f t="shared" ref="L38:L41" si="4">D38-J38</f>
        <v>3</v>
      </c>
      <c r="M38" s="117">
        <v>3</v>
      </c>
      <c r="N38" s="11">
        <v>8</v>
      </c>
      <c r="O38" s="161">
        <f>((D38-L38)*M38*N38)/(L38*M38)</f>
        <v>0</v>
      </c>
      <c r="P38" s="12">
        <v>50</v>
      </c>
      <c r="Q38" s="163">
        <f t="shared" ref="Q38:Q41" si="5">O38*P38*$AO$44</f>
        <v>0</v>
      </c>
      <c r="R38" s="128">
        <v>3</v>
      </c>
      <c r="S38" s="80">
        <v>3</v>
      </c>
      <c r="T38" s="80">
        <v>3</v>
      </c>
      <c r="U38" s="81"/>
      <c r="V38" s="81"/>
      <c r="W38" s="81"/>
      <c r="X38" s="81"/>
      <c r="Y38" s="81"/>
      <c r="Z38" s="11"/>
      <c r="AA38" s="11"/>
      <c r="AB38" s="11"/>
      <c r="AC38" s="11"/>
      <c r="AD38" s="11"/>
      <c r="AE38" s="82"/>
      <c r="AF38" s="82"/>
      <c r="AG38" s="82"/>
      <c r="AH38" s="82"/>
      <c r="AI38" s="83"/>
      <c r="AJ38" s="54"/>
      <c r="AK38" s="273" t="s">
        <v>42</v>
      </c>
      <c r="AL38" s="273"/>
      <c r="AM38" s="273"/>
      <c r="AN38" s="273"/>
      <c r="AO38" s="273"/>
    </row>
    <row r="39" spans="2:41" ht="23.5" thickTop="1">
      <c r="B39" s="10">
        <v>3</v>
      </c>
      <c r="C39" s="11" t="s">
        <v>5</v>
      </c>
      <c r="D39" s="11">
        <v>4</v>
      </c>
      <c r="E39" s="11">
        <v>3</v>
      </c>
      <c r="F39" s="11">
        <v>600</v>
      </c>
      <c r="G39" s="11">
        <v>700</v>
      </c>
      <c r="H39" s="12">
        <f>(G39-F39)/(D39-E39)</f>
        <v>100</v>
      </c>
      <c r="I39" s="12">
        <f t="shared" ref="I39:I41" si="6">D39-E39</f>
        <v>1</v>
      </c>
      <c r="J39" s="17"/>
      <c r="K39" s="160">
        <f t="shared" si="3"/>
        <v>0</v>
      </c>
      <c r="L39" s="23">
        <f t="shared" si="4"/>
        <v>4</v>
      </c>
      <c r="M39" s="117">
        <v>2</v>
      </c>
      <c r="N39" s="11">
        <v>8</v>
      </c>
      <c r="O39" s="161">
        <f t="shared" ref="O39:O41" si="7">((D39-L39)*M39*N39)/(L39*M39)</f>
        <v>0</v>
      </c>
      <c r="P39" s="12">
        <v>40</v>
      </c>
      <c r="Q39" s="163">
        <f t="shared" si="5"/>
        <v>0</v>
      </c>
      <c r="R39" s="10"/>
      <c r="S39" s="11"/>
      <c r="T39" s="81"/>
      <c r="U39" s="81"/>
      <c r="V39" s="81"/>
      <c r="W39" s="80">
        <v>2</v>
      </c>
      <c r="X39" s="80">
        <v>2</v>
      </c>
      <c r="Y39" s="80">
        <v>2</v>
      </c>
      <c r="Z39" s="80">
        <v>2</v>
      </c>
      <c r="AA39" s="81"/>
      <c r="AB39" s="11"/>
      <c r="AC39" s="11"/>
      <c r="AD39" s="11"/>
      <c r="AE39" s="84"/>
      <c r="AF39" s="82"/>
      <c r="AG39" s="82"/>
      <c r="AH39" s="82"/>
      <c r="AI39" s="85"/>
      <c r="AJ39" s="54"/>
      <c r="AK39" s="287" t="s">
        <v>93</v>
      </c>
      <c r="AL39" s="288"/>
      <c r="AM39" s="288"/>
      <c r="AN39" s="288"/>
      <c r="AO39" s="91">
        <v>100</v>
      </c>
    </row>
    <row r="40" spans="2:41" ht="23">
      <c r="B40" s="10">
        <v>4</v>
      </c>
      <c r="C40" s="13" t="s">
        <v>6</v>
      </c>
      <c r="D40" s="13">
        <v>6</v>
      </c>
      <c r="E40" s="13">
        <v>2</v>
      </c>
      <c r="F40" s="13">
        <v>700</v>
      </c>
      <c r="G40" s="13">
        <v>1000</v>
      </c>
      <c r="H40" s="12">
        <f t="shared" ref="H40:H41" si="8">(G40-F40)/(D40-E40)</f>
        <v>75</v>
      </c>
      <c r="I40" s="12">
        <f t="shared" si="6"/>
        <v>4</v>
      </c>
      <c r="J40" s="17"/>
      <c r="K40" s="160">
        <f t="shared" si="3"/>
        <v>0</v>
      </c>
      <c r="L40" s="23">
        <f t="shared" si="4"/>
        <v>6</v>
      </c>
      <c r="M40" s="124">
        <v>1</v>
      </c>
      <c r="N40" s="11">
        <v>8</v>
      </c>
      <c r="O40" s="161">
        <f t="shared" si="7"/>
        <v>0</v>
      </c>
      <c r="P40" s="12">
        <v>60</v>
      </c>
      <c r="Q40" s="163">
        <f t="shared" si="5"/>
        <v>0</v>
      </c>
      <c r="R40" s="10"/>
      <c r="S40" s="11"/>
      <c r="T40" s="11"/>
      <c r="U40" s="80">
        <v>1</v>
      </c>
      <c r="V40" s="80">
        <v>1</v>
      </c>
      <c r="W40" s="80">
        <v>1</v>
      </c>
      <c r="X40" s="80">
        <v>1</v>
      </c>
      <c r="Y40" s="80">
        <v>1</v>
      </c>
      <c r="Z40" s="80">
        <v>1</v>
      </c>
      <c r="AA40" s="11"/>
      <c r="AB40" s="11"/>
      <c r="AC40" s="11"/>
      <c r="AD40" s="11"/>
      <c r="AE40" s="84"/>
      <c r="AF40" s="82"/>
      <c r="AG40" s="82"/>
      <c r="AH40" s="82"/>
      <c r="AI40" s="85"/>
      <c r="AJ40" s="54"/>
      <c r="AK40" s="289" t="s">
        <v>94</v>
      </c>
      <c r="AL40" s="290"/>
      <c r="AM40" s="290"/>
      <c r="AN40" s="290"/>
      <c r="AO40" s="92">
        <v>400</v>
      </c>
    </row>
    <row r="41" spans="2:41" ht="23.5" thickBot="1">
      <c r="B41" s="14">
        <v>5</v>
      </c>
      <c r="C41" s="15" t="s">
        <v>44</v>
      </c>
      <c r="D41" s="15">
        <v>3</v>
      </c>
      <c r="E41" s="15">
        <v>2</v>
      </c>
      <c r="F41" s="15">
        <v>500</v>
      </c>
      <c r="G41" s="15">
        <v>600</v>
      </c>
      <c r="H41" s="16">
        <f t="shared" si="8"/>
        <v>100</v>
      </c>
      <c r="I41" s="16">
        <f t="shared" si="6"/>
        <v>1</v>
      </c>
      <c r="J41" s="19"/>
      <c r="K41" s="164">
        <f t="shared" si="3"/>
        <v>0</v>
      </c>
      <c r="L41" s="138">
        <f t="shared" si="4"/>
        <v>3</v>
      </c>
      <c r="M41" s="125">
        <v>3</v>
      </c>
      <c r="N41" s="15">
        <v>8</v>
      </c>
      <c r="O41" s="162">
        <f t="shared" si="7"/>
        <v>0</v>
      </c>
      <c r="P41" s="16">
        <v>65</v>
      </c>
      <c r="Q41" s="170">
        <f t="shared" si="5"/>
        <v>0</v>
      </c>
      <c r="R41" s="14"/>
      <c r="S41" s="15"/>
      <c r="T41" s="15"/>
      <c r="U41" s="15"/>
      <c r="V41" s="15"/>
      <c r="W41" s="15"/>
      <c r="X41" s="15"/>
      <c r="Y41" s="15"/>
      <c r="Z41" s="86"/>
      <c r="AA41" s="87">
        <v>3</v>
      </c>
      <c r="AB41" s="87">
        <v>3</v>
      </c>
      <c r="AC41" s="87">
        <v>3</v>
      </c>
      <c r="AD41" s="86"/>
      <c r="AE41" s="88"/>
      <c r="AF41" s="89"/>
      <c r="AG41" s="89"/>
      <c r="AH41" s="89"/>
      <c r="AI41" s="90"/>
      <c r="AJ41" s="54"/>
      <c r="AK41" s="289" t="s">
        <v>17</v>
      </c>
      <c r="AL41" s="290"/>
      <c r="AM41" s="290"/>
      <c r="AN41" s="290"/>
      <c r="AO41" s="92">
        <v>3</v>
      </c>
    </row>
    <row r="42" spans="2:41" ht="24" thickTop="1" thickBot="1">
      <c r="B42" s="56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289" t="s">
        <v>8</v>
      </c>
      <c r="AL42" s="290"/>
      <c r="AM42" s="290"/>
      <c r="AN42" s="290"/>
      <c r="AO42" s="93">
        <v>10</v>
      </c>
    </row>
    <row r="43" spans="2:41" ht="23.5" thickTop="1">
      <c r="B43" s="56"/>
      <c r="C43" s="57"/>
      <c r="D43" s="57"/>
      <c r="E43" s="57"/>
      <c r="F43" s="57"/>
      <c r="G43" s="57"/>
      <c r="H43" s="57"/>
      <c r="I43" s="58"/>
      <c r="J43" s="58"/>
      <c r="K43" s="58"/>
      <c r="L43" s="58"/>
      <c r="M43" s="58"/>
      <c r="N43" s="58"/>
      <c r="O43" s="58"/>
      <c r="P43" s="58"/>
      <c r="Q43" s="58"/>
      <c r="R43" s="82">
        <f>SUM(R37:R41)</f>
        <v>3</v>
      </c>
      <c r="S43" s="82">
        <f t="shared" ref="S43:AC43" si="9">SUM(S37:S41)</f>
        <v>3</v>
      </c>
      <c r="T43" s="82">
        <f t="shared" si="9"/>
        <v>3</v>
      </c>
      <c r="U43" s="82">
        <f t="shared" si="9"/>
        <v>3</v>
      </c>
      <c r="V43" s="82">
        <f t="shared" si="9"/>
        <v>3</v>
      </c>
      <c r="W43" s="82">
        <f t="shared" si="9"/>
        <v>3</v>
      </c>
      <c r="X43" s="82">
        <f t="shared" si="9"/>
        <v>3</v>
      </c>
      <c r="Y43" s="82">
        <f t="shared" si="9"/>
        <v>3</v>
      </c>
      <c r="Z43" s="82">
        <f t="shared" si="9"/>
        <v>3</v>
      </c>
      <c r="AA43" s="82">
        <f t="shared" si="9"/>
        <v>3</v>
      </c>
      <c r="AB43" s="82">
        <f t="shared" si="9"/>
        <v>3</v>
      </c>
      <c r="AC43" s="82">
        <f t="shared" si="9"/>
        <v>3</v>
      </c>
      <c r="AD43" s="115"/>
      <c r="AE43" s="115"/>
      <c r="AF43" s="115"/>
      <c r="AG43" s="115"/>
      <c r="AH43" s="115"/>
      <c r="AI43" s="116"/>
      <c r="AJ43" s="54"/>
      <c r="AK43" s="289" t="s">
        <v>18</v>
      </c>
      <c r="AL43" s="290"/>
      <c r="AM43" s="290"/>
      <c r="AN43" s="290"/>
      <c r="AO43" s="92">
        <f>AF61-AO42</f>
        <v>2</v>
      </c>
    </row>
    <row r="44" spans="2:41" ht="23.5" thickBot="1">
      <c r="B44" s="56"/>
      <c r="C44" s="59"/>
      <c r="D44" s="59"/>
      <c r="E44" s="59"/>
      <c r="F44" s="60"/>
      <c r="G44" s="59"/>
      <c r="H44" s="54"/>
      <c r="I44" s="61"/>
      <c r="J44" s="61"/>
      <c r="K44" s="61"/>
      <c r="L44" s="61"/>
      <c r="M44" s="61"/>
      <c r="N44" s="61"/>
      <c r="O44" s="61"/>
      <c r="P44" s="61"/>
      <c r="Q44" s="62"/>
      <c r="R44" s="299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54"/>
      <c r="AK44" s="291" t="s">
        <v>48</v>
      </c>
      <c r="AL44" s="292"/>
      <c r="AM44" s="292"/>
      <c r="AN44" s="292"/>
      <c r="AO44" s="94">
        <v>0.3</v>
      </c>
    </row>
    <row r="45" spans="2:41" ht="23.5" thickTop="1">
      <c r="B45" s="56"/>
      <c r="C45" s="59"/>
      <c r="D45" s="59"/>
      <c r="E45" s="59"/>
      <c r="F45" s="63"/>
      <c r="G45" s="59"/>
      <c r="H45" s="54"/>
      <c r="I45" s="61"/>
      <c r="J45" s="61"/>
      <c r="K45" s="61"/>
      <c r="L45" s="61"/>
      <c r="M45" s="61"/>
      <c r="N45" s="61"/>
      <c r="O45" s="61"/>
      <c r="P45" s="61"/>
      <c r="Q45" s="62"/>
      <c r="R45" s="299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  <c r="AI45" s="301"/>
      <c r="AJ45" s="54"/>
      <c r="AK45" s="95"/>
      <c r="AL45" s="95"/>
      <c r="AM45" s="95"/>
      <c r="AN45" s="95"/>
      <c r="AO45" s="96"/>
    </row>
    <row r="46" spans="2:41" ht="23">
      <c r="B46" s="56"/>
      <c r="C46" s="59"/>
      <c r="D46" s="59"/>
      <c r="E46" s="59"/>
      <c r="F46" s="60"/>
      <c r="G46" s="54"/>
      <c r="H46" s="54"/>
      <c r="I46" s="61"/>
      <c r="J46" s="61"/>
      <c r="K46" s="61"/>
      <c r="L46" s="61"/>
      <c r="M46" s="61"/>
      <c r="N46" s="61"/>
      <c r="O46" s="61"/>
      <c r="P46" s="61"/>
      <c r="Q46" s="62"/>
      <c r="R46" s="299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54"/>
      <c r="AK46" s="95"/>
      <c r="AL46" s="95"/>
      <c r="AM46" s="95"/>
      <c r="AN46" s="95"/>
      <c r="AO46" s="96"/>
    </row>
    <row r="47" spans="2:41" ht="23.5" thickBot="1">
      <c r="B47" s="56"/>
      <c r="C47" s="59"/>
      <c r="D47" s="59"/>
      <c r="E47" s="59"/>
      <c r="F47" s="60"/>
      <c r="G47" s="54"/>
      <c r="H47" s="54"/>
      <c r="I47" s="61"/>
      <c r="J47" s="61"/>
      <c r="K47" s="61"/>
      <c r="L47" s="61"/>
      <c r="M47" s="61"/>
      <c r="N47" s="61"/>
      <c r="O47" s="61"/>
      <c r="P47" s="61"/>
      <c r="Q47" s="64"/>
      <c r="R47" s="299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  <c r="AI47" s="301"/>
      <c r="AJ47" s="54"/>
      <c r="AK47" s="95"/>
      <c r="AL47" s="95"/>
      <c r="AM47" s="95"/>
      <c r="AN47" s="95"/>
      <c r="AO47" s="96"/>
    </row>
    <row r="48" spans="2:41" ht="23.5" thickTop="1" thickBot="1">
      <c r="B48" s="56"/>
      <c r="C48" s="59"/>
      <c r="D48" s="59"/>
      <c r="E48" s="59"/>
      <c r="F48" s="60"/>
      <c r="G48" s="54"/>
      <c r="H48" s="54"/>
      <c r="I48" s="61"/>
      <c r="J48" s="61"/>
      <c r="K48" s="61"/>
      <c r="L48" s="61"/>
      <c r="M48" s="61"/>
      <c r="N48" s="61"/>
      <c r="O48" s="61"/>
      <c r="P48" s="61"/>
      <c r="Q48" s="62"/>
      <c r="R48" s="299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54"/>
      <c r="AK48" s="273" t="s">
        <v>43</v>
      </c>
      <c r="AL48" s="273"/>
      <c r="AM48" s="273"/>
      <c r="AN48" s="273"/>
      <c r="AO48" s="273"/>
    </row>
    <row r="49" spans="2:42" ht="23.5" thickTop="1">
      <c r="B49" s="56"/>
      <c r="C49" s="59"/>
      <c r="D49" s="59"/>
      <c r="E49" s="59"/>
      <c r="F49" s="60"/>
      <c r="G49" s="54"/>
      <c r="H49" s="54"/>
      <c r="I49" s="61"/>
      <c r="J49" s="61"/>
      <c r="K49" s="61"/>
      <c r="L49" s="61"/>
      <c r="M49" s="61"/>
      <c r="N49" s="61"/>
      <c r="O49" s="61"/>
      <c r="P49" s="61"/>
      <c r="Q49" s="64"/>
      <c r="R49" s="299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1"/>
      <c r="AJ49" s="54"/>
      <c r="AK49" s="305" t="s">
        <v>19</v>
      </c>
      <c r="AL49" s="306"/>
      <c r="AM49" s="306"/>
      <c r="AN49" s="307"/>
      <c r="AO49" s="91">
        <f>SUM(F37:F41)</f>
        <v>2800</v>
      </c>
    </row>
    <row r="50" spans="2:42" ht="23">
      <c r="B50" s="56"/>
      <c r="C50" s="54"/>
      <c r="D50" s="65"/>
      <c r="E50" s="65"/>
      <c r="F50" s="65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299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54"/>
      <c r="AK50" s="293" t="s">
        <v>20</v>
      </c>
      <c r="AL50" s="294"/>
      <c r="AM50" s="294"/>
      <c r="AN50" s="295"/>
      <c r="AO50" s="97">
        <f>SUM(K37:K41)</f>
        <v>0</v>
      </c>
    </row>
    <row r="51" spans="2:42" ht="23">
      <c r="B51" s="56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 t="s">
        <v>109</v>
      </c>
      <c r="Q51" s="54"/>
      <c r="R51" s="299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  <c r="AI51" s="301"/>
      <c r="AJ51" s="54"/>
      <c r="AK51" s="293" t="s">
        <v>21</v>
      </c>
      <c r="AL51" s="294"/>
      <c r="AM51" s="294"/>
      <c r="AN51" s="295"/>
      <c r="AO51" s="92">
        <f>AF61*AO39</f>
        <v>1200</v>
      </c>
    </row>
    <row r="52" spans="2:42" ht="23">
      <c r="B52" s="56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299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54"/>
      <c r="AK52" s="293" t="s">
        <v>22</v>
      </c>
      <c r="AL52" s="294"/>
      <c r="AM52" s="294"/>
      <c r="AN52" s="295"/>
      <c r="AO52" s="93">
        <f>AO43*AO40</f>
        <v>800</v>
      </c>
    </row>
    <row r="53" spans="2:42" ht="23">
      <c r="B53" s="56"/>
      <c r="C53" s="54"/>
      <c r="D53" s="58"/>
      <c r="E53" s="58"/>
      <c r="F53" s="58"/>
      <c r="G53" s="58"/>
      <c r="H53" s="58"/>
      <c r="I53" s="58"/>
      <c r="J53" s="66"/>
      <c r="K53" s="66"/>
      <c r="L53" s="66"/>
      <c r="M53" s="66"/>
      <c r="N53" s="66"/>
      <c r="O53" s="66"/>
      <c r="P53" s="66"/>
      <c r="Q53" s="54"/>
      <c r="R53" s="299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1"/>
      <c r="AJ53" s="54"/>
      <c r="AK53" s="293" t="s">
        <v>23</v>
      </c>
      <c r="AL53" s="294"/>
      <c r="AM53" s="294"/>
      <c r="AN53" s="295"/>
      <c r="AO53" s="92">
        <f>SUM(Q37:Q41)</f>
        <v>0</v>
      </c>
    </row>
    <row r="54" spans="2:42" ht="23.5" thickBot="1">
      <c r="B54" s="56"/>
      <c r="C54" s="54"/>
      <c r="D54" s="61"/>
      <c r="E54" s="61"/>
      <c r="F54" s="61"/>
      <c r="G54" s="61"/>
      <c r="H54" s="61"/>
      <c r="I54" s="62"/>
      <c r="J54" s="57"/>
      <c r="K54" s="57"/>
      <c r="L54" s="54"/>
      <c r="M54" s="54"/>
      <c r="N54" s="54"/>
      <c r="O54" s="54"/>
      <c r="P54" s="54"/>
      <c r="Q54" s="54"/>
      <c r="R54" s="302"/>
      <c r="S54" s="303"/>
      <c r="T54" s="303"/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4"/>
      <c r="AJ54" s="54"/>
      <c r="AK54" s="296" t="s">
        <v>0</v>
      </c>
      <c r="AL54" s="297"/>
      <c r="AM54" s="297"/>
      <c r="AN54" s="298"/>
      <c r="AO54" s="94">
        <f>SUM(AO49:AO53)</f>
        <v>4800</v>
      </c>
    </row>
    <row r="55" spans="2:42" ht="23.5" thickTop="1">
      <c r="B55" s="56"/>
      <c r="C55" s="54"/>
      <c r="D55" s="61"/>
      <c r="E55" s="61"/>
      <c r="F55" s="61"/>
      <c r="G55" s="61"/>
      <c r="H55" s="61"/>
      <c r="I55" s="62"/>
      <c r="J55" s="57"/>
      <c r="K55" s="57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95"/>
      <c r="AL55" s="95"/>
      <c r="AM55" s="95"/>
      <c r="AN55" s="95"/>
      <c r="AO55" s="96"/>
    </row>
    <row r="56" spans="2:42" ht="23.5" thickBot="1">
      <c r="B56" s="56"/>
      <c r="C56" s="54"/>
      <c r="D56" s="61"/>
      <c r="E56" s="61"/>
      <c r="F56" s="61"/>
      <c r="G56" s="61"/>
      <c r="H56" s="61"/>
      <c r="I56" s="62"/>
      <c r="J56" s="57"/>
      <c r="K56" s="57"/>
      <c r="L56" s="54"/>
      <c r="M56" s="54"/>
      <c r="N56" s="54"/>
      <c r="O56" s="54"/>
      <c r="P56" s="54"/>
      <c r="Q56" s="54"/>
      <c r="R56" s="67"/>
      <c r="S56" s="67"/>
      <c r="T56" s="67"/>
      <c r="U56" s="271"/>
      <c r="V56" s="271"/>
      <c r="W56" s="271"/>
      <c r="X56" s="271"/>
      <c r="Y56" s="271"/>
      <c r="Z56" s="271"/>
      <c r="AA56" s="271"/>
      <c r="AB56" s="67"/>
      <c r="AC56" s="67"/>
      <c r="AD56" s="67"/>
      <c r="AE56" s="54"/>
      <c r="AF56" s="54"/>
      <c r="AG56" s="54"/>
      <c r="AH56" s="54"/>
      <c r="AI56" s="54"/>
      <c r="AJ56" s="54"/>
      <c r="AK56" s="95"/>
      <c r="AL56" s="95"/>
      <c r="AM56" s="95"/>
      <c r="AN56" s="95"/>
      <c r="AO56" s="96"/>
    </row>
    <row r="57" spans="2:42" ht="24" thickTop="1" thickBot="1">
      <c r="B57" s="56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99"/>
      <c r="S57" s="100"/>
      <c r="T57" s="101"/>
      <c r="U57" s="101"/>
      <c r="V57" s="101"/>
      <c r="W57" s="272" t="s">
        <v>16</v>
      </c>
      <c r="X57" s="272"/>
      <c r="Y57" s="272"/>
      <c r="Z57" s="272"/>
      <c r="AA57" s="272"/>
      <c r="AB57" s="272"/>
      <c r="AC57" s="272"/>
      <c r="AD57" s="101"/>
      <c r="AE57" s="101"/>
      <c r="AF57" s="101"/>
      <c r="AG57" s="101"/>
      <c r="AH57" s="101"/>
      <c r="AI57" s="102"/>
      <c r="AJ57" s="54"/>
      <c r="AK57" s="95"/>
      <c r="AL57" s="95"/>
      <c r="AM57" s="95"/>
      <c r="AN57" s="95"/>
      <c r="AO57" s="96"/>
    </row>
    <row r="58" spans="2:42" ht="24" thickTop="1" thickBot="1">
      <c r="B58" s="56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103"/>
      <c r="S58" s="104"/>
      <c r="T58" s="111">
        <f>V64</f>
        <v>3</v>
      </c>
      <c r="U58" s="106">
        <f>L37</f>
        <v>2</v>
      </c>
      <c r="V58" s="107">
        <f>T58+U58</f>
        <v>5</v>
      </c>
      <c r="W58" s="104"/>
      <c r="X58" s="104"/>
      <c r="Y58" s="108">
        <f>V58</f>
        <v>5</v>
      </c>
      <c r="Z58" s="24">
        <f>L39</f>
        <v>4</v>
      </c>
      <c r="AA58" s="109">
        <f>Y58+Z58</f>
        <v>9</v>
      </c>
      <c r="AB58" s="104"/>
      <c r="AC58" s="104"/>
      <c r="AD58" s="104"/>
      <c r="AE58" s="104"/>
      <c r="AF58" s="104"/>
      <c r="AG58" s="95"/>
      <c r="AH58" s="95"/>
      <c r="AI58" s="96"/>
      <c r="AJ58" s="54"/>
      <c r="AK58" s="273" t="s">
        <v>24</v>
      </c>
      <c r="AL58" s="273"/>
      <c r="AM58" s="273"/>
      <c r="AN58" s="273"/>
      <c r="AO58" s="273"/>
      <c r="AP58" s="6"/>
    </row>
    <row r="59" spans="2:42" ht="31" customHeight="1" thickTop="1">
      <c r="B59" s="56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103"/>
      <c r="S59" s="104"/>
      <c r="T59" s="10"/>
      <c r="U59" s="11" t="s">
        <v>3</v>
      </c>
      <c r="V59" s="92">
        <f>V60-V58</f>
        <v>0</v>
      </c>
      <c r="W59" s="104"/>
      <c r="X59" s="104"/>
      <c r="Y59" s="10"/>
      <c r="Z59" s="11" t="s">
        <v>5</v>
      </c>
      <c r="AA59" s="92">
        <f>AA60-AA58</f>
        <v>0</v>
      </c>
      <c r="AB59" s="104"/>
      <c r="AC59" s="104"/>
      <c r="AD59" s="104"/>
      <c r="AE59" s="104"/>
      <c r="AF59" s="104"/>
      <c r="AG59" s="95"/>
      <c r="AH59" s="95"/>
      <c r="AI59" s="96"/>
      <c r="AJ59" s="54"/>
      <c r="AK59" s="287" t="s">
        <v>26</v>
      </c>
      <c r="AL59" s="288"/>
      <c r="AM59" s="288"/>
      <c r="AN59" s="288"/>
      <c r="AO59" s="91">
        <f>AO43</f>
        <v>2</v>
      </c>
      <c r="AP59" s="7"/>
    </row>
    <row r="60" spans="2:42" ht="23.5" thickBot="1">
      <c r="B60" s="56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103"/>
      <c r="S60" s="110"/>
      <c r="T60" s="14">
        <f>V60-U58</f>
        <v>3</v>
      </c>
      <c r="U60" s="15">
        <v>2</v>
      </c>
      <c r="V60" s="98">
        <f>Y60</f>
        <v>5</v>
      </c>
      <c r="W60" s="104"/>
      <c r="X60" s="104"/>
      <c r="Y60" s="14">
        <f>AA60-Z58</f>
        <v>5</v>
      </c>
      <c r="Z60" s="15">
        <v>2</v>
      </c>
      <c r="AA60" s="98">
        <f>AD63</f>
        <v>9</v>
      </c>
      <c r="AB60" s="104"/>
      <c r="AC60" s="104"/>
      <c r="AD60" s="104"/>
      <c r="AE60" s="104"/>
      <c r="AF60" s="104"/>
      <c r="AG60" s="95"/>
      <c r="AH60" s="95"/>
      <c r="AI60" s="96"/>
      <c r="AJ60" s="54"/>
      <c r="AK60" s="289" t="s">
        <v>25</v>
      </c>
      <c r="AL60" s="290"/>
      <c r="AM60" s="290"/>
      <c r="AN60" s="290"/>
      <c r="AO60" s="92">
        <v>2</v>
      </c>
      <c r="AP60" s="7"/>
    </row>
    <row r="61" spans="2:42" ht="24" thickTop="1" thickBot="1">
      <c r="B61" s="56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103"/>
      <c r="S61" s="104"/>
      <c r="T61" s="95"/>
      <c r="U61" s="95"/>
      <c r="V61" s="95"/>
      <c r="W61" s="104"/>
      <c r="X61" s="104"/>
      <c r="Y61" s="104"/>
      <c r="Z61" s="104"/>
      <c r="AA61" s="104"/>
      <c r="AB61" s="104"/>
      <c r="AC61" s="104"/>
      <c r="AD61" s="111">
        <f>MAX(AA58,AA64)</f>
        <v>9</v>
      </c>
      <c r="AE61" s="106">
        <f>L41</f>
        <v>3</v>
      </c>
      <c r="AF61" s="112">
        <f>AD61+AE61</f>
        <v>12</v>
      </c>
      <c r="AG61" s="95"/>
      <c r="AH61" s="95"/>
      <c r="AI61" s="96"/>
      <c r="AJ61" s="54"/>
      <c r="AK61" s="291" t="s">
        <v>95</v>
      </c>
      <c r="AL61" s="292"/>
      <c r="AM61" s="292"/>
      <c r="AN61" s="292"/>
      <c r="AO61" s="98">
        <f>AO54</f>
        <v>4800</v>
      </c>
      <c r="AP61" s="7"/>
    </row>
    <row r="62" spans="2:42" ht="23.5" thickTop="1">
      <c r="B62" s="56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103"/>
      <c r="S62" s="104"/>
      <c r="T62" s="95"/>
      <c r="U62" s="95"/>
      <c r="V62" s="95"/>
      <c r="W62" s="104"/>
      <c r="X62" s="104"/>
      <c r="Y62" s="104"/>
      <c r="Z62" s="104"/>
      <c r="AA62" s="104"/>
      <c r="AB62" s="104"/>
      <c r="AC62" s="104"/>
      <c r="AD62" s="10"/>
      <c r="AE62" s="11" t="s">
        <v>44</v>
      </c>
      <c r="AF62" s="92">
        <f>AF63-AF61</f>
        <v>0</v>
      </c>
      <c r="AG62" s="95"/>
      <c r="AH62" s="95"/>
      <c r="AI62" s="96"/>
      <c r="AJ62" s="54"/>
      <c r="AK62" s="54"/>
      <c r="AL62" s="54"/>
      <c r="AM62" s="54"/>
      <c r="AN62" s="54"/>
      <c r="AO62" s="55"/>
    </row>
    <row r="63" spans="2:42" ht="23.5" thickBot="1">
      <c r="B63" s="56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103"/>
      <c r="S63" s="104"/>
      <c r="T63" s="95"/>
      <c r="U63" s="95"/>
      <c r="V63" s="95"/>
      <c r="W63" s="104"/>
      <c r="X63" s="104"/>
      <c r="Y63" s="104"/>
      <c r="Z63" s="104"/>
      <c r="AA63" s="104"/>
      <c r="AB63" s="104"/>
      <c r="AC63" s="104"/>
      <c r="AD63" s="113">
        <f>AF63-AE61</f>
        <v>9</v>
      </c>
      <c r="AE63" s="15">
        <v>2</v>
      </c>
      <c r="AF63" s="98">
        <f>AF61</f>
        <v>12</v>
      </c>
      <c r="AG63" s="95"/>
      <c r="AH63" s="95"/>
      <c r="AI63" s="96"/>
      <c r="AJ63" s="54"/>
      <c r="AK63" s="54"/>
      <c r="AL63" s="54"/>
      <c r="AM63" s="54"/>
      <c r="AN63" s="54"/>
      <c r="AO63" s="55"/>
    </row>
    <row r="64" spans="2:42" ht="23.5" thickTop="1">
      <c r="B64" s="56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103"/>
      <c r="S64" s="104"/>
      <c r="T64" s="105">
        <v>0</v>
      </c>
      <c r="U64" s="106">
        <f>L38</f>
        <v>3</v>
      </c>
      <c r="V64" s="107">
        <f>T64+U64</f>
        <v>3</v>
      </c>
      <c r="W64" s="104"/>
      <c r="X64" s="104"/>
      <c r="Y64" s="111">
        <f>V64</f>
        <v>3</v>
      </c>
      <c r="Z64" s="106">
        <f>L40</f>
        <v>6</v>
      </c>
      <c r="AA64" s="107">
        <f>Y64+Z64</f>
        <v>9</v>
      </c>
      <c r="AB64" s="104"/>
      <c r="AC64" s="104"/>
      <c r="AD64" s="104"/>
      <c r="AE64" s="104"/>
      <c r="AF64" s="104"/>
      <c r="AG64" s="95"/>
      <c r="AH64" s="95"/>
      <c r="AI64" s="96"/>
      <c r="AJ64" s="54"/>
      <c r="AK64" s="54"/>
      <c r="AL64" s="54"/>
      <c r="AM64" s="54"/>
      <c r="AN64" s="54"/>
      <c r="AO64" s="55"/>
    </row>
    <row r="65" spans="2:41" ht="23">
      <c r="B65" s="56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103"/>
      <c r="S65" s="104"/>
      <c r="T65" s="10"/>
      <c r="U65" s="11" t="s">
        <v>4</v>
      </c>
      <c r="V65" s="97">
        <f>V66-V64</f>
        <v>0</v>
      </c>
      <c r="W65" s="104"/>
      <c r="X65" s="104"/>
      <c r="Y65" s="10"/>
      <c r="Z65" s="11" t="s">
        <v>6</v>
      </c>
      <c r="AA65" s="92">
        <f>AA66-AA64</f>
        <v>0</v>
      </c>
      <c r="AB65" s="104"/>
      <c r="AC65" s="104"/>
      <c r="AD65" s="104"/>
      <c r="AE65" s="104"/>
      <c r="AF65" s="104"/>
      <c r="AG65" s="95"/>
      <c r="AH65" s="95"/>
      <c r="AI65" s="96"/>
      <c r="AJ65" s="54"/>
      <c r="AK65" s="54"/>
      <c r="AL65" s="54"/>
      <c r="AM65" s="54"/>
      <c r="AN65" s="54"/>
      <c r="AO65" s="55"/>
    </row>
    <row r="66" spans="2:41" ht="22" customHeight="1" thickBot="1">
      <c r="B66" s="69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69"/>
      <c r="S66" s="70"/>
      <c r="T66" s="14">
        <f>V66-U64</f>
        <v>0</v>
      </c>
      <c r="U66" s="15">
        <v>2</v>
      </c>
      <c r="V66" s="98">
        <f>MIN(Y66,V60)</f>
        <v>3</v>
      </c>
      <c r="W66" s="114"/>
      <c r="X66" s="114"/>
      <c r="Y66" s="14">
        <f>AA66-Z64</f>
        <v>3</v>
      </c>
      <c r="Z66" s="15">
        <v>2</v>
      </c>
      <c r="AA66" s="98">
        <f>AD63</f>
        <v>9</v>
      </c>
      <c r="AB66" s="71"/>
      <c r="AC66" s="71"/>
      <c r="AD66" s="71"/>
      <c r="AE66" s="71"/>
      <c r="AF66" s="71"/>
      <c r="AG66" s="70"/>
      <c r="AH66" s="70"/>
      <c r="AI66" s="72"/>
      <c r="AJ66" s="70"/>
      <c r="AK66" s="70"/>
      <c r="AL66" s="70"/>
      <c r="AM66" s="70"/>
      <c r="AN66" s="70"/>
      <c r="AO66" s="72"/>
    </row>
    <row r="67" spans="2:41" ht="15.5" thickTop="1" thickBot="1">
      <c r="T67" s="2"/>
      <c r="U67" s="2"/>
      <c r="V67" s="2"/>
      <c r="W67" s="9"/>
      <c r="X67" s="9"/>
      <c r="Y67" s="2"/>
      <c r="Z67" s="2"/>
      <c r="AA67" s="2"/>
      <c r="AB67" s="9"/>
      <c r="AC67" s="9"/>
      <c r="AD67" s="9"/>
      <c r="AE67" s="9"/>
      <c r="AF67" s="9"/>
    </row>
    <row r="68" spans="2:41" ht="51.5" customHeight="1" thickTop="1" thickBot="1">
      <c r="B68" s="308" t="s">
        <v>117</v>
      </c>
      <c r="C68" s="309"/>
      <c r="D68" s="309"/>
      <c r="E68" s="309"/>
      <c r="F68" s="309"/>
      <c r="G68" s="309"/>
      <c r="H68" s="309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  <c r="T68" s="309"/>
      <c r="U68" s="309"/>
      <c r="V68" s="309"/>
      <c r="W68" s="309"/>
      <c r="X68" s="309"/>
      <c r="Y68" s="309"/>
      <c r="Z68" s="309"/>
      <c r="AA68" s="309"/>
      <c r="AB68" s="309"/>
      <c r="AC68" s="309"/>
      <c r="AD68" s="309"/>
      <c r="AE68" s="309"/>
      <c r="AF68" s="309"/>
      <c r="AG68" s="309"/>
      <c r="AH68" s="309"/>
      <c r="AI68" s="309"/>
      <c r="AJ68" s="309"/>
      <c r="AK68" s="309"/>
      <c r="AL68" s="309"/>
      <c r="AM68" s="309"/>
      <c r="AN68" s="309"/>
      <c r="AO68" s="310"/>
    </row>
    <row r="69" spans="2:41" ht="92" customHeight="1" thickTop="1" thickBot="1">
      <c r="B69" s="26" t="s">
        <v>1</v>
      </c>
      <c r="C69" s="27" t="s">
        <v>2</v>
      </c>
      <c r="D69" s="27" t="s">
        <v>11</v>
      </c>
      <c r="E69" s="28" t="s">
        <v>12</v>
      </c>
      <c r="F69" s="27" t="s">
        <v>69</v>
      </c>
      <c r="G69" s="27" t="s">
        <v>70</v>
      </c>
      <c r="H69" s="27" t="s">
        <v>71</v>
      </c>
      <c r="I69" s="27" t="s">
        <v>75</v>
      </c>
      <c r="J69" s="27" t="s">
        <v>13</v>
      </c>
      <c r="K69" s="27" t="s">
        <v>72</v>
      </c>
      <c r="L69" s="27" t="s">
        <v>14</v>
      </c>
      <c r="M69" s="122" t="s">
        <v>15</v>
      </c>
      <c r="N69" s="27" t="s">
        <v>46</v>
      </c>
      <c r="O69" s="27" t="s">
        <v>47</v>
      </c>
      <c r="P69" s="27" t="s">
        <v>73</v>
      </c>
      <c r="Q69" s="27" t="s">
        <v>74</v>
      </c>
      <c r="R69" s="126">
        <v>1</v>
      </c>
      <c r="S69" s="73">
        <v>2</v>
      </c>
      <c r="T69" s="73">
        <v>3</v>
      </c>
      <c r="U69" s="73">
        <v>4</v>
      </c>
      <c r="V69" s="73">
        <v>5</v>
      </c>
      <c r="W69" s="73">
        <v>6</v>
      </c>
      <c r="X69" s="73">
        <v>7</v>
      </c>
      <c r="Y69" s="73">
        <v>8</v>
      </c>
      <c r="Z69" s="73">
        <v>9</v>
      </c>
      <c r="AA69" s="73">
        <v>10</v>
      </c>
      <c r="AB69" s="73">
        <v>11</v>
      </c>
      <c r="AC69" s="73">
        <v>12</v>
      </c>
      <c r="AD69" s="73">
        <v>13</v>
      </c>
      <c r="AE69" s="73">
        <v>14</v>
      </c>
      <c r="AF69" s="73">
        <v>15</v>
      </c>
      <c r="AG69" s="73">
        <v>16</v>
      </c>
      <c r="AH69" s="73">
        <v>17</v>
      </c>
      <c r="AI69" s="73">
        <v>18</v>
      </c>
      <c r="AJ69" s="54"/>
      <c r="AK69" s="54"/>
      <c r="AL69" s="54"/>
      <c r="AM69" s="54"/>
      <c r="AN69" s="54"/>
      <c r="AO69" s="55"/>
    </row>
    <row r="70" spans="2:41" ht="26.5" customHeight="1" thickTop="1" thickBot="1">
      <c r="B70" s="181">
        <v>1</v>
      </c>
      <c r="C70" s="160" t="s">
        <v>3</v>
      </c>
      <c r="D70" s="160">
        <v>2</v>
      </c>
      <c r="E70" s="160">
        <v>2</v>
      </c>
      <c r="F70" s="160">
        <v>400</v>
      </c>
      <c r="G70" s="160"/>
      <c r="H70" s="161"/>
      <c r="I70" s="161">
        <f>D70-E70</f>
        <v>0</v>
      </c>
      <c r="J70" s="160">
        <v>0</v>
      </c>
      <c r="K70" s="160">
        <f>J70*H70</f>
        <v>0</v>
      </c>
      <c r="L70" s="160">
        <f>D70-J70</f>
        <v>2</v>
      </c>
      <c r="M70" s="176">
        <v>2</v>
      </c>
      <c r="N70" s="160">
        <v>8</v>
      </c>
      <c r="O70" s="161">
        <f>((D70-L70)*M70*N70)/(L70*M70)</f>
        <v>0</v>
      </c>
      <c r="P70" s="160">
        <v>50</v>
      </c>
      <c r="Q70" s="163">
        <f>O70*P70*$AO$77</f>
        <v>0</v>
      </c>
      <c r="R70" s="159"/>
      <c r="S70" s="76"/>
      <c r="T70" s="76"/>
      <c r="U70" s="75">
        <v>2</v>
      </c>
      <c r="V70" s="75">
        <v>2</v>
      </c>
      <c r="W70" s="22"/>
      <c r="X70" s="22"/>
      <c r="Y70" s="22"/>
      <c r="Z70" s="22"/>
      <c r="AA70" s="22"/>
      <c r="AB70" s="22"/>
      <c r="AC70" s="22"/>
      <c r="AD70" s="22"/>
      <c r="AE70" s="77"/>
      <c r="AF70" s="78"/>
      <c r="AG70" s="78"/>
      <c r="AH70" s="78"/>
      <c r="AI70" s="79"/>
      <c r="AJ70" s="54"/>
      <c r="AK70" s="54"/>
      <c r="AL70" s="54"/>
      <c r="AM70" s="54"/>
      <c r="AN70" s="54"/>
      <c r="AO70" s="55"/>
    </row>
    <row r="71" spans="2:41" ht="24" thickTop="1" thickBot="1">
      <c r="B71" s="182">
        <v>2</v>
      </c>
      <c r="C71" s="161" t="s">
        <v>4</v>
      </c>
      <c r="D71" s="161">
        <v>3</v>
      </c>
      <c r="E71" s="161">
        <v>2</v>
      </c>
      <c r="F71" s="161">
        <v>600</v>
      </c>
      <c r="G71" s="161">
        <v>800</v>
      </c>
      <c r="H71" s="161">
        <f>(G71-F71)/(D71-E71)</f>
        <v>200</v>
      </c>
      <c r="I71" s="161">
        <f>D71-E71</f>
        <v>1</v>
      </c>
      <c r="J71" s="161">
        <v>0</v>
      </c>
      <c r="K71" s="160">
        <f>J71*H71</f>
        <v>0</v>
      </c>
      <c r="L71" s="160">
        <f t="shared" ref="L71:L74" si="10">D71-J71</f>
        <v>3</v>
      </c>
      <c r="M71" s="177">
        <v>3</v>
      </c>
      <c r="N71" s="161">
        <v>8</v>
      </c>
      <c r="O71" s="161">
        <f>((D71-L71)*M71*N71)/(L71*M71)</f>
        <v>0</v>
      </c>
      <c r="P71" s="161">
        <v>50</v>
      </c>
      <c r="Q71" s="163">
        <f t="shared" ref="Q71:Q73" si="11">O71*P71*$AO$77</f>
        <v>0</v>
      </c>
      <c r="R71" s="128">
        <v>3</v>
      </c>
      <c r="S71" s="80">
        <v>3</v>
      </c>
      <c r="T71" s="80">
        <v>3</v>
      </c>
      <c r="U71" s="81"/>
      <c r="V71" s="81"/>
      <c r="W71" s="81"/>
      <c r="X71" s="81"/>
      <c r="Y71" s="81"/>
      <c r="Z71" s="11"/>
      <c r="AA71" s="11"/>
      <c r="AB71" s="11"/>
      <c r="AC71" s="11"/>
      <c r="AD71" s="11"/>
      <c r="AE71" s="82"/>
      <c r="AF71" s="82"/>
      <c r="AG71" s="82"/>
      <c r="AH71" s="82"/>
      <c r="AI71" s="83"/>
      <c r="AJ71" s="54"/>
      <c r="AK71" s="273" t="s">
        <v>42</v>
      </c>
      <c r="AL71" s="273"/>
      <c r="AM71" s="273"/>
      <c r="AN71" s="273"/>
      <c r="AO71" s="273"/>
    </row>
    <row r="72" spans="2:41" ht="23.5" thickTop="1">
      <c r="B72" s="182">
        <v>3</v>
      </c>
      <c r="C72" s="161" t="s">
        <v>5</v>
      </c>
      <c r="D72" s="161">
        <v>4</v>
      </c>
      <c r="E72" s="161">
        <v>3</v>
      </c>
      <c r="F72" s="161">
        <v>600</v>
      </c>
      <c r="G72" s="161">
        <v>700</v>
      </c>
      <c r="H72" s="161">
        <f>(G72-F72)/(D72-E72)</f>
        <v>100</v>
      </c>
      <c r="I72" s="161">
        <f t="shared" ref="I72:I74" si="12">D72-E72</f>
        <v>1</v>
      </c>
      <c r="J72" s="161">
        <v>1</v>
      </c>
      <c r="K72" s="160">
        <f t="shared" ref="K72:K74" si="13">J72*H72</f>
        <v>100</v>
      </c>
      <c r="L72" s="160">
        <f t="shared" si="10"/>
        <v>3</v>
      </c>
      <c r="M72" s="177">
        <v>2</v>
      </c>
      <c r="N72" s="161">
        <v>8</v>
      </c>
      <c r="O72" s="168">
        <v>2</v>
      </c>
      <c r="P72" s="161">
        <v>40</v>
      </c>
      <c r="Q72" s="163">
        <f t="shared" si="11"/>
        <v>24</v>
      </c>
      <c r="R72" s="10"/>
      <c r="S72" s="11"/>
      <c r="T72" s="81"/>
      <c r="U72" s="81"/>
      <c r="V72" s="81"/>
      <c r="W72" s="80">
        <v>2</v>
      </c>
      <c r="X72" s="80">
        <v>2</v>
      </c>
      <c r="Y72" s="80">
        <v>2</v>
      </c>
      <c r="Z72" s="81"/>
      <c r="AA72" s="11"/>
      <c r="AB72" s="11"/>
      <c r="AC72" s="11"/>
      <c r="AD72" s="11"/>
      <c r="AE72" s="84"/>
      <c r="AF72" s="82"/>
      <c r="AG72" s="82"/>
      <c r="AH72" s="82"/>
      <c r="AI72" s="85"/>
      <c r="AJ72" s="54"/>
      <c r="AK72" s="287" t="s">
        <v>93</v>
      </c>
      <c r="AL72" s="288"/>
      <c r="AM72" s="288"/>
      <c r="AN72" s="288"/>
      <c r="AO72" s="91">
        <v>100</v>
      </c>
    </row>
    <row r="73" spans="2:41" ht="23">
      <c r="B73" s="182">
        <v>4</v>
      </c>
      <c r="C73" s="178" t="s">
        <v>6</v>
      </c>
      <c r="D73" s="178">
        <v>6</v>
      </c>
      <c r="E73" s="178">
        <v>2</v>
      </c>
      <c r="F73" s="178">
        <v>700</v>
      </c>
      <c r="G73" s="178">
        <v>1000</v>
      </c>
      <c r="H73" s="161">
        <f t="shared" ref="H73:H74" si="14">(G73-F73)/(D73-E73)</f>
        <v>75</v>
      </c>
      <c r="I73" s="161">
        <f>D73-E73</f>
        <v>4</v>
      </c>
      <c r="J73" s="161">
        <v>1</v>
      </c>
      <c r="K73" s="160">
        <f t="shared" si="13"/>
        <v>75</v>
      </c>
      <c r="L73" s="160">
        <f t="shared" si="10"/>
        <v>5</v>
      </c>
      <c r="M73" s="179">
        <v>1</v>
      </c>
      <c r="N73" s="161">
        <v>8</v>
      </c>
      <c r="O73" s="161">
        <f>((D73-L73)*M73*N73)/(L73*M73)</f>
        <v>1.6</v>
      </c>
      <c r="P73" s="161">
        <v>60</v>
      </c>
      <c r="Q73" s="163">
        <f t="shared" si="11"/>
        <v>28.799999999999997</v>
      </c>
      <c r="R73" s="10"/>
      <c r="S73" s="11"/>
      <c r="T73" s="11"/>
      <c r="U73" s="80">
        <v>1</v>
      </c>
      <c r="V73" s="80">
        <v>1</v>
      </c>
      <c r="W73" s="80">
        <v>1</v>
      </c>
      <c r="X73" s="80">
        <v>1</v>
      </c>
      <c r="Y73" s="80">
        <v>1</v>
      </c>
      <c r="Z73" s="81"/>
      <c r="AA73" s="11"/>
      <c r="AB73" s="11"/>
      <c r="AC73" s="11"/>
      <c r="AD73" s="11"/>
      <c r="AE73" s="84"/>
      <c r="AF73" s="82"/>
      <c r="AG73" s="82"/>
      <c r="AH73" s="82"/>
      <c r="AI73" s="85"/>
      <c r="AJ73" s="54"/>
      <c r="AK73" s="289" t="s">
        <v>94</v>
      </c>
      <c r="AL73" s="290"/>
      <c r="AM73" s="290"/>
      <c r="AN73" s="290"/>
      <c r="AO73" s="92">
        <v>400</v>
      </c>
    </row>
    <row r="74" spans="2:41" ht="23.5" thickBot="1">
      <c r="B74" s="183">
        <v>5</v>
      </c>
      <c r="C74" s="162" t="s">
        <v>44</v>
      </c>
      <c r="D74" s="162">
        <v>3</v>
      </c>
      <c r="E74" s="162">
        <v>2</v>
      </c>
      <c r="F74" s="162">
        <v>500</v>
      </c>
      <c r="G74" s="162">
        <v>600</v>
      </c>
      <c r="H74" s="162">
        <f t="shared" si="14"/>
        <v>100</v>
      </c>
      <c r="I74" s="162">
        <f t="shared" si="12"/>
        <v>1</v>
      </c>
      <c r="J74" s="162">
        <v>0</v>
      </c>
      <c r="K74" s="164">
        <f t="shared" si="13"/>
        <v>0</v>
      </c>
      <c r="L74" s="164">
        <f t="shared" si="10"/>
        <v>3</v>
      </c>
      <c r="M74" s="180">
        <v>3</v>
      </c>
      <c r="N74" s="162">
        <v>8</v>
      </c>
      <c r="O74" s="162">
        <f t="shared" ref="O74" si="15">((D74-L74)*M74*N74)/(L74*M74)</f>
        <v>0</v>
      </c>
      <c r="P74" s="162">
        <v>65</v>
      </c>
      <c r="Q74" s="165">
        <f>O74*P74*$AO$77</f>
        <v>0</v>
      </c>
      <c r="R74" s="14"/>
      <c r="S74" s="15"/>
      <c r="T74" s="15"/>
      <c r="U74" s="15"/>
      <c r="V74" s="15"/>
      <c r="W74" s="15"/>
      <c r="X74" s="15"/>
      <c r="Y74" s="15"/>
      <c r="Z74" s="87">
        <v>3</v>
      </c>
      <c r="AA74" s="87">
        <v>3</v>
      </c>
      <c r="AB74" s="87">
        <v>3</v>
      </c>
      <c r="AC74" s="86"/>
      <c r="AD74" s="86"/>
      <c r="AE74" s="88"/>
      <c r="AF74" s="89"/>
      <c r="AG74" s="89"/>
      <c r="AH74" s="89"/>
      <c r="AI74" s="90"/>
      <c r="AJ74" s="54"/>
      <c r="AK74" s="289" t="s">
        <v>17</v>
      </c>
      <c r="AL74" s="290"/>
      <c r="AM74" s="290"/>
      <c r="AN74" s="290"/>
      <c r="AO74" s="92">
        <v>3</v>
      </c>
    </row>
    <row r="75" spans="2:41" ht="24" thickTop="1" thickBot="1">
      <c r="B75" s="56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289" t="s">
        <v>8</v>
      </c>
      <c r="AL75" s="290"/>
      <c r="AM75" s="290"/>
      <c r="AN75" s="290"/>
      <c r="AO75" s="93">
        <v>10</v>
      </c>
    </row>
    <row r="76" spans="2:41" ht="23.5" thickTop="1">
      <c r="B76" s="56"/>
      <c r="C76" s="57"/>
      <c r="D76" s="57"/>
      <c r="E76" s="57"/>
      <c r="F76" s="57"/>
      <c r="G76" s="57"/>
      <c r="H76" s="57"/>
      <c r="I76" s="58"/>
      <c r="J76" s="58"/>
      <c r="K76" s="58"/>
      <c r="L76" s="58"/>
      <c r="M76" s="58"/>
      <c r="N76" s="58"/>
      <c r="O76" s="58"/>
      <c r="P76" s="58"/>
      <c r="Q76" s="58"/>
      <c r="R76" s="82">
        <f>SUM(R70:R74)</f>
        <v>3</v>
      </c>
      <c r="S76" s="82">
        <f t="shared" ref="S76:AB76" si="16">SUM(S70:S74)</f>
        <v>3</v>
      </c>
      <c r="T76" s="82">
        <f t="shared" si="16"/>
        <v>3</v>
      </c>
      <c r="U76" s="82">
        <f t="shared" si="16"/>
        <v>3</v>
      </c>
      <c r="V76" s="82">
        <f t="shared" si="16"/>
        <v>3</v>
      </c>
      <c r="W76" s="82">
        <f t="shared" si="16"/>
        <v>3</v>
      </c>
      <c r="X76" s="82">
        <f t="shared" si="16"/>
        <v>3</v>
      </c>
      <c r="Y76" s="82">
        <f t="shared" si="16"/>
        <v>3</v>
      </c>
      <c r="Z76" s="82">
        <f t="shared" si="16"/>
        <v>3</v>
      </c>
      <c r="AA76" s="82">
        <f t="shared" si="16"/>
        <v>3</v>
      </c>
      <c r="AB76" s="82">
        <f t="shared" si="16"/>
        <v>3</v>
      </c>
      <c r="AC76" s="115"/>
      <c r="AD76" s="115"/>
      <c r="AE76" s="115"/>
      <c r="AF76" s="115"/>
      <c r="AG76" s="115"/>
      <c r="AH76" s="115"/>
      <c r="AI76" s="116"/>
      <c r="AJ76" s="54"/>
      <c r="AK76" s="289" t="s">
        <v>18</v>
      </c>
      <c r="AL76" s="290"/>
      <c r="AM76" s="290"/>
      <c r="AN76" s="290"/>
      <c r="AO76" s="92">
        <f>AF94-AO75</f>
        <v>1</v>
      </c>
    </row>
    <row r="77" spans="2:41" ht="23.5" thickBot="1">
      <c r="B77" s="56"/>
      <c r="C77" s="59"/>
      <c r="D77" s="59"/>
      <c r="E77" s="59"/>
      <c r="F77" s="60"/>
      <c r="G77" s="59"/>
      <c r="H77" s="54"/>
      <c r="I77" s="61"/>
      <c r="J77" s="61"/>
      <c r="K77" s="61"/>
      <c r="L77" s="61"/>
      <c r="M77" s="61"/>
      <c r="N77" s="61"/>
      <c r="O77" s="61"/>
      <c r="P77" s="61"/>
      <c r="Q77" s="62"/>
      <c r="R77" s="299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  <c r="AI77" s="301"/>
      <c r="AJ77" s="54"/>
      <c r="AK77" s="291" t="s">
        <v>48</v>
      </c>
      <c r="AL77" s="292"/>
      <c r="AM77" s="292"/>
      <c r="AN77" s="292"/>
      <c r="AO77" s="94">
        <v>0.3</v>
      </c>
    </row>
    <row r="78" spans="2:41" ht="23.5" thickTop="1">
      <c r="B78" s="56"/>
      <c r="C78" s="59"/>
      <c r="D78" s="59"/>
      <c r="E78" s="59"/>
      <c r="F78" s="63"/>
      <c r="G78" s="59"/>
      <c r="H78" s="54"/>
      <c r="I78" s="61"/>
      <c r="J78" s="61"/>
      <c r="K78" s="61"/>
      <c r="L78" s="61"/>
      <c r="M78" s="61"/>
      <c r="N78" s="61"/>
      <c r="O78" s="61"/>
      <c r="P78" s="61"/>
      <c r="Q78" s="62"/>
      <c r="R78" s="299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1"/>
      <c r="AJ78" s="54"/>
      <c r="AK78" s="95"/>
      <c r="AL78" s="95"/>
      <c r="AM78" s="95"/>
      <c r="AN78" s="95"/>
      <c r="AO78" s="96"/>
    </row>
    <row r="79" spans="2:41" ht="23">
      <c r="B79" s="56"/>
      <c r="C79" s="59"/>
      <c r="D79" s="59"/>
      <c r="E79" s="59"/>
      <c r="F79" s="60"/>
      <c r="G79" s="54"/>
      <c r="H79" s="54"/>
      <c r="I79" s="61"/>
      <c r="J79" s="61"/>
      <c r="K79" s="61"/>
      <c r="L79" s="61"/>
      <c r="M79" s="61"/>
      <c r="N79" s="61"/>
      <c r="O79" s="61"/>
      <c r="P79" s="61"/>
      <c r="Q79" s="62"/>
      <c r="R79" s="299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00"/>
      <c r="AH79" s="300"/>
      <c r="AI79" s="301"/>
      <c r="AJ79" s="54"/>
      <c r="AK79" s="95"/>
      <c r="AL79" s="95"/>
      <c r="AM79" s="95"/>
      <c r="AN79" s="95"/>
      <c r="AO79" s="96"/>
    </row>
    <row r="80" spans="2:41" ht="23.5" thickBot="1">
      <c r="B80" s="56"/>
      <c r="C80" s="59"/>
      <c r="D80" s="59"/>
      <c r="E80" s="59"/>
      <c r="F80" s="60"/>
      <c r="G80" s="54"/>
      <c r="H80" s="54"/>
      <c r="I80" s="61"/>
      <c r="J80" s="61"/>
      <c r="K80" s="61"/>
      <c r="L80" s="61"/>
      <c r="M80" s="61"/>
      <c r="N80" s="61"/>
      <c r="O80" s="61"/>
      <c r="P80" s="61"/>
      <c r="Q80" s="64"/>
      <c r="R80" s="299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0"/>
      <c r="AH80" s="300"/>
      <c r="AI80" s="301"/>
      <c r="AJ80" s="54"/>
      <c r="AK80" s="95"/>
      <c r="AL80" s="95"/>
      <c r="AM80" s="95"/>
      <c r="AN80" s="95"/>
      <c r="AO80" s="96"/>
    </row>
    <row r="81" spans="2:42" ht="23.5" thickTop="1" thickBot="1">
      <c r="B81" s="56"/>
      <c r="C81" s="59"/>
      <c r="D81" s="59"/>
      <c r="E81" s="59"/>
      <c r="F81" s="60"/>
      <c r="G81" s="54"/>
      <c r="H81" s="54"/>
      <c r="I81" s="61"/>
      <c r="J81" s="61"/>
      <c r="K81" s="61"/>
      <c r="L81" s="61"/>
      <c r="M81" s="61"/>
      <c r="N81" s="61"/>
      <c r="O81" s="61"/>
      <c r="P81" s="61"/>
      <c r="Q81" s="62"/>
      <c r="R81" s="299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  <c r="AG81" s="300"/>
      <c r="AH81" s="300"/>
      <c r="AI81" s="301"/>
      <c r="AJ81" s="54"/>
      <c r="AK81" s="273" t="s">
        <v>43</v>
      </c>
      <c r="AL81" s="273"/>
      <c r="AM81" s="273"/>
      <c r="AN81" s="273"/>
      <c r="AO81" s="273"/>
    </row>
    <row r="82" spans="2:42" ht="23.5" thickTop="1">
      <c r="B82" s="56"/>
      <c r="C82" s="59"/>
      <c r="D82" s="59"/>
      <c r="E82" s="59"/>
      <c r="F82" s="60"/>
      <c r="G82" s="54"/>
      <c r="H82" s="54"/>
      <c r="I82" s="61"/>
      <c r="J82" s="61"/>
      <c r="K82" s="61"/>
      <c r="L82" s="61"/>
      <c r="M82" s="61"/>
      <c r="N82" s="61"/>
      <c r="O82" s="61"/>
      <c r="P82" s="61"/>
      <c r="Q82" s="64"/>
      <c r="R82" s="299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  <c r="AH82" s="300"/>
      <c r="AI82" s="301"/>
      <c r="AJ82" s="54"/>
      <c r="AK82" s="305" t="s">
        <v>19</v>
      </c>
      <c r="AL82" s="306"/>
      <c r="AM82" s="306"/>
      <c r="AN82" s="307"/>
      <c r="AO82" s="91">
        <f>SUM(F70:F74)</f>
        <v>2800</v>
      </c>
    </row>
    <row r="83" spans="2:42" ht="23">
      <c r="B83" s="56"/>
      <c r="C83" s="54"/>
      <c r="D83" s="65"/>
      <c r="E83" s="65"/>
      <c r="F83" s="65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299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  <c r="AH83" s="300"/>
      <c r="AI83" s="301"/>
      <c r="AJ83" s="54"/>
      <c r="AK83" s="293" t="s">
        <v>20</v>
      </c>
      <c r="AL83" s="294"/>
      <c r="AM83" s="294"/>
      <c r="AN83" s="295"/>
      <c r="AO83" s="97">
        <f>SUM(K70:K74)</f>
        <v>175</v>
      </c>
    </row>
    <row r="84" spans="2:42" ht="23">
      <c r="B84" s="56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 t="s">
        <v>109</v>
      </c>
      <c r="Q84" s="54"/>
      <c r="R84" s="299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  <c r="AH84" s="300"/>
      <c r="AI84" s="301"/>
      <c r="AJ84" s="54"/>
      <c r="AK84" s="293" t="s">
        <v>21</v>
      </c>
      <c r="AL84" s="294"/>
      <c r="AM84" s="294"/>
      <c r="AN84" s="295"/>
      <c r="AO84" s="92">
        <f>AF94*AO72</f>
        <v>1100</v>
      </c>
    </row>
    <row r="85" spans="2:42" ht="23">
      <c r="B85" s="56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299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  <c r="AI85" s="301"/>
      <c r="AJ85" s="54"/>
      <c r="AK85" s="293" t="s">
        <v>22</v>
      </c>
      <c r="AL85" s="294"/>
      <c r="AM85" s="294"/>
      <c r="AN85" s="295"/>
      <c r="AO85" s="93">
        <f>AO76*AO73</f>
        <v>400</v>
      </c>
    </row>
    <row r="86" spans="2:42" ht="23">
      <c r="B86" s="56"/>
      <c r="C86" s="54"/>
      <c r="D86" s="58"/>
      <c r="E86" s="58"/>
      <c r="F86" s="58"/>
      <c r="G86" s="58"/>
      <c r="H86" s="58"/>
      <c r="I86" s="58"/>
      <c r="J86" s="66"/>
      <c r="K86" s="66"/>
      <c r="L86" s="66"/>
      <c r="M86" s="66"/>
      <c r="N86" s="66"/>
      <c r="O86" s="66"/>
      <c r="P86" s="66"/>
      <c r="Q86" s="54"/>
      <c r="R86" s="299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  <c r="AH86" s="300"/>
      <c r="AI86" s="301"/>
      <c r="AJ86" s="54"/>
      <c r="AK86" s="293" t="s">
        <v>23</v>
      </c>
      <c r="AL86" s="294"/>
      <c r="AM86" s="294"/>
      <c r="AN86" s="295"/>
      <c r="AO86" s="92">
        <f>SUM(Q70:Q74)</f>
        <v>52.8</v>
      </c>
    </row>
    <row r="87" spans="2:42" ht="23.5" thickBot="1">
      <c r="B87" s="56"/>
      <c r="C87" s="54"/>
      <c r="D87" s="61"/>
      <c r="E87" s="61"/>
      <c r="F87" s="61"/>
      <c r="G87" s="61"/>
      <c r="H87" s="61"/>
      <c r="I87" s="62"/>
      <c r="J87" s="57"/>
      <c r="K87" s="57"/>
      <c r="L87" s="54"/>
      <c r="M87" s="54"/>
      <c r="N87" s="54"/>
      <c r="O87" s="54"/>
      <c r="P87" s="54"/>
      <c r="Q87" s="54"/>
      <c r="R87" s="302"/>
      <c r="S87" s="303"/>
      <c r="T87" s="303"/>
      <c r="U87" s="303"/>
      <c r="V87" s="303"/>
      <c r="W87" s="303"/>
      <c r="X87" s="303"/>
      <c r="Y87" s="303"/>
      <c r="Z87" s="303"/>
      <c r="AA87" s="303"/>
      <c r="AB87" s="303"/>
      <c r="AC87" s="303"/>
      <c r="AD87" s="303"/>
      <c r="AE87" s="303"/>
      <c r="AF87" s="303"/>
      <c r="AG87" s="303"/>
      <c r="AH87" s="303"/>
      <c r="AI87" s="304"/>
      <c r="AJ87" s="54"/>
      <c r="AK87" s="296" t="s">
        <v>0</v>
      </c>
      <c r="AL87" s="297"/>
      <c r="AM87" s="297"/>
      <c r="AN87" s="298"/>
      <c r="AO87" s="94">
        <f>SUM(AO82:AO86)</f>
        <v>4527.8</v>
      </c>
    </row>
    <row r="88" spans="2:42" ht="23.5" thickTop="1">
      <c r="B88" s="56"/>
      <c r="C88" s="54"/>
      <c r="D88" s="61"/>
      <c r="E88" s="61"/>
      <c r="F88" s="61"/>
      <c r="G88" s="61"/>
      <c r="H88" s="61"/>
      <c r="I88" s="62"/>
      <c r="J88" s="57"/>
      <c r="K88" s="57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95"/>
      <c r="AL88" s="95"/>
      <c r="AM88" s="95"/>
      <c r="AN88" s="95"/>
      <c r="AO88" s="96"/>
    </row>
    <row r="89" spans="2:42" ht="23.5" thickBot="1">
      <c r="B89" s="56"/>
      <c r="C89" s="54"/>
      <c r="D89" s="61"/>
      <c r="E89" s="61"/>
      <c r="F89" s="61"/>
      <c r="G89" s="61"/>
      <c r="H89" s="61"/>
      <c r="I89" s="62"/>
      <c r="J89" s="57"/>
      <c r="K89" s="57"/>
      <c r="L89" s="54"/>
      <c r="M89" s="54"/>
      <c r="N89" s="54"/>
      <c r="O89" s="54"/>
      <c r="P89" s="54"/>
      <c r="Q89" s="54"/>
      <c r="R89" s="67"/>
      <c r="S89" s="67"/>
      <c r="T89" s="67"/>
      <c r="U89" s="271"/>
      <c r="V89" s="271"/>
      <c r="W89" s="271"/>
      <c r="X89" s="271"/>
      <c r="Y89" s="271"/>
      <c r="Z89" s="271"/>
      <c r="AA89" s="271"/>
      <c r="AB89" s="67"/>
      <c r="AC89" s="67"/>
      <c r="AD89" s="67"/>
      <c r="AE89" s="54"/>
      <c r="AF89" s="54"/>
      <c r="AG89" s="54"/>
      <c r="AH89" s="54"/>
      <c r="AI89" s="54"/>
      <c r="AJ89" s="54"/>
      <c r="AK89" s="95"/>
      <c r="AL89" s="95"/>
      <c r="AM89" s="95"/>
      <c r="AN89" s="95"/>
      <c r="AO89" s="96"/>
    </row>
    <row r="90" spans="2:42" ht="24" thickTop="1" thickBot="1">
      <c r="B90" s="56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99"/>
      <c r="S90" s="100"/>
      <c r="T90" s="101"/>
      <c r="U90" s="101"/>
      <c r="V90" s="101"/>
      <c r="W90" s="272" t="s">
        <v>16</v>
      </c>
      <c r="X90" s="272"/>
      <c r="Y90" s="272"/>
      <c r="Z90" s="272"/>
      <c r="AA90" s="272"/>
      <c r="AB90" s="272"/>
      <c r="AC90" s="272"/>
      <c r="AD90" s="101"/>
      <c r="AE90" s="101"/>
      <c r="AF90" s="101"/>
      <c r="AG90" s="101"/>
      <c r="AH90" s="101"/>
      <c r="AI90" s="102"/>
      <c r="AJ90" s="54"/>
      <c r="AK90" s="95"/>
      <c r="AL90" s="95"/>
      <c r="AM90" s="95"/>
      <c r="AN90" s="95"/>
      <c r="AO90" s="96"/>
    </row>
    <row r="91" spans="2:42" ht="24" thickTop="1" thickBot="1">
      <c r="B91" s="56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103"/>
      <c r="S91" s="104"/>
      <c r="T91" s="111">
        <f>V97</f>
        <v>3</v>
      </c>
      <c r="U91" s="106">
        <f>L70</f>
        <v>2</v>
      </c>
      <c r="V91" s="107">
        <f>T91+U91</f>
        <v>5</v>
      </c>
      <c r="W91" s="104"/>
      <c r="X91" s="104"/>
      <c r="Y91" s="108">
        <f>V91</f>
        <v>5</v>
      </c>
      <c r="Z91" s="24">
        <f>L72</f>
        <v>3</v>
      </c>
      <c r="AA91" s="109">
        <f>Y91+Z91</f>
        <v>8</v>
      </c>
      <c r="AB91" s="104"/>
      <c r="AC91" s="104"/>
      <c r="AD91" s="104"/>
      <c r="AE91" s="104"/>
      <c r="AF91" s="104"/>
      <c r="AG91" s="95"/>
      <c r="AH91" s="95"/>
      <c r="AI91" s="96"/>
      <c r="AJ91" s="54"/>
      <c r="AK91" s="273" t="s">
        <v>24</v>
      </c>
      <c r="AL91" s="273"/>
      <c r="AM91" s="273"/>
      <c r="AN91" s="273"/>
      <c r="AO91" s="273"/>
      <c r="AP91" s="6"/>
    </row>
    <row r="92" spans="2:42" ht="31" customHeight="1" thickTop="1">
      <c r="B92" s="56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103"/>
      <c r="S92" s="104"/>
      <c r="T92" s="10"/>
      <c r="U92" s="11" t="s">
        <v>3</v>
      </c>
      <c r="V92" s="92">
        <f>V93-V91</f>
        <v>0</v>
      </c>
      <c r="W92" s="104"/>
      <c r="X92" s="104"/>
      <c r="Y92" s="10"/>
      <c r="Z92" s="11" t="s">
        <v>5</v>
      </c>
      <c r="AA92" s="92">
        <f>AA93-AA91</f>
        <v>0</v>
      </c>
      <c r="AB92" s="104"/>
      <c r="AC92" s="104"/>
      <c r="AD92" s="104"/>
      <c r="AE92" s="104"/>
      <c r="AF92" s="104"/>
      <c r="AG92" s="95"/>
      <c r="AH92" s="95"/>
      <c r="AI92" s="96"/>
      <c r="AJ92" s="54"/>
      <c r="AK92" s="287" t="s">
        <v>26</v>
      </c>
      <c r="AL92" s="288"/>
      <c r="AM92" s="288"/>
      <c r="AN92" s="288"/>
      <c r="AO92" s="91">
        <f>AO76</f>
        <v>1</v>
      </c>
      <c r="AP92" s="7"/>
    </row>
    <row r="93" spans="2:42" ht="23.5" thickBot="1">
      <c r="B93" s="56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103"/>
      <c r="S93" s="110"/>
      <c r="T93" s="14">
        <f>V93-U91</f>
        <v>3</v>
      </c>
      <c r="U93" s="15">
        <v>2</v>
      </c>
      <c r="V93" s="98">
        <f>Y93</f>
        <v>5</v>
      </c>
      <c r="W93" s="104"/>
      <c r="X93" s="104"/>
      <c r="Y93" s="14">
        <f>AA93-Z91</f>
        <v>5</v>
      </c>
      <c r="Z93" s="15">
        <v>2</v>
      </c>
      <c r="AA93" s="98">
        <f>AD96</f>
        <v>8</v>
      </c>
      <c r="AB93" s="104"/>
      <c r="AC93" s="104"/>
      <c r="AD93" s="104"/>
      <c r="AE93" s="104"/>
      <c r="AF93" s="104"/>
      <c r="AG93" s="95"/>
      <c r="AH93" s="95"/>
      <c r="AI93" s="96"/>
      <c r="AJ93" s="54"/>
      <c r="AK93" s="289" t="s">
        <v>25</v>
      </c>
      <c r="AL93" s="290"/>
      <c r="AM93" s="290"/>
      <c r="AN93" s="290"/>
      <c r="AO93" s="92">
        <v>2</v>
      </c>
      <c r="AP93" s="7"/>
    </row>
    <row r="94" spans="2:42" ht="24" thickTop="1" thickBot="1">
      <c r="B94" s="56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103"/>
      <c r="S94" s="104"/>
      <c r="T94" s="95"/>
      <c r="U94" s="95"/>
      <c r="V94" s="95"/>
      <c r="W94" s="104"/>
      <c r="X94" s="104"/>
      <c r="Y94" s="104"/>
      <c r="Z94" s="104"/>
      <c r="AA94" s="104"/>
      <c r="AB94" s="104"/>
      <c r="AC94" s="104"/>
      <c r="AD94" s="111">
        <f>MAX(AA91,AA97)</f>
        <v>8</v>
      </c>
      <c r="AE94" s="106">
        <f>L74</f>
        <v>3</v>
      </c>
      <c r="AF94" s="112">
        <f>AD94+AE94</f>
        <v>11</v>
      </c>
      <c r="AG94" s="95"/>
      <c r="AH94" s="95"/>
      <c r="AI94" s="96"/>
      <c r="AJ94" s="54"/>
      <c r="AK94" s="291" t="s">
        <v>95</v>
      </c>
      <c r="AL94" s="292"/>
      <c r="AM94" s="292"/>
      <c r="AN94" s="292"/>
      <c r="AO94" s="98">
        <f>AO87</f>
        <v>4527.8</v>
      </c>
      <c r="AP94" s="7"/>
    </row>
    <row r="95" spans="2:42" ht="23.5" thickTop="1">
      <c r="B95" s="56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103"/>
      <c r="S95" s="104"/>
      <c r="T95" s="95"/>
      <c r="U95" s="95"/>
      <c r="V95" s="95"/>
      <c r="W95" s="104"/>
      <c r="X95" s="104"/>
      <c r="Y95" s="104"/>
      <c r="Z95" s="104"/>
      <c r="AA95" s="104"/>
      <c r="AB95" s="104"/>
      <c r="AC95" s="104"/>
      <c r="AD95" s="10"/>
      <c r="AE95" s="11" t="s">
        <v>44</v>
      </c>
      <c r="AF95" s="92">
        <f>AF96-AF94</f>
        <v>0</v>
      </c>
      <c r="AG95" s="95"/>
      <c r="AH95" s="95"/>
      <c r="AI95" s="96"/>
      <c r="AJ95" s="54"/>
      <c r="AK95" s="54"/>
      <c r="AL95" s="54"/>
      <c r="AM95" s="54"/>
      <c r="AN95" s="54"/>
      <c r="AO95" s="55"/>
    </row>
    <row r="96" spans="2:42" ht="23.5" thickBot="1">
      <c r="B96" s="56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103"/>
      <c r="S96" s="104"/>
      <c r="T96" s="95"/>
      <c r="U96" s="95"/>
      <c r="V96" s="95"/>
      <c r="W96" s="104"/>
      <c r="X96" s="104"/>
      <c r="Y96" s="104"/>
      <c r="Z96" s="104"/>
      <c r="AA96" s="104"/>
      <c r="AB96" s="104"/>
      <c r="AC96" s="104"/>
      <c r="AD96" s="113">
        <f>AF96-AE94</f>
        <v>8</v>
      </c>
      <c r="AE96" s="15">
        <v>2</v>
      </c>
      <c r="AF96" s="98">
        <f>AF94</f>
        <v>11</v>
      </c>
      <c r="AG96" s="95"/>
      <c r="AH96" s="95"/>
      <c r="AI96" s="96"/>
      <c r="AJ96" s="54"/>
      <c r="AK96" s="54"/>
      <c r="AL96" s="54"/>
      <c r="AM96" s="54"/>
      <c r="AN96" s="54"/>
      <c r="AO96" s="55"/>
    </row>
    <row r="97" spans="1:42" ht="23.5" thickTop="1">
      <c r="B97" s="56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103"/>
      <c r="S97" s="104"/>
      <c r="T97" s="105">
        <v>0</v>
      </c>
      <c r="U97" s="106">
        <f>L71</f>
        <v>3</v>
      </c>
      <c r="V97" s="107">
        <f>T97+U97</f>
        <v>3</v>
      </c>
      <c r="W97" s="104"/>
      <c r="X97" s="104"/>
      <c r="Y97" s="111">
        <f>V97</f>
        <v>3</v>
      </c>
      <c r="Z97" s="106">
        <f>L73</f>
        <v>5</v>
      </c>
      <c r="AA97" s="107">
        <f>Y97+Z97</f>
        <v>8</v>
      </c>
      <c r="AB97" s="104"/>
      <c r="AC97" s="104"/>
      <c r="AD97" s="104"/>
      <c r="AE97" s="104"/>
      <c r="AF97" s="104"/>
      <c r="AG97" s="95"/>
      <c r="AH97" s="95"/>
      <c r="AI97" s="96"/>
      <c r="AJ97" s="54"/>
      <c r="AK97" s="54"/>
      <c r="AL97" s="54"/>
      <c r="AM97" s="54"/>
      <c r="AN97" s="54"/>
      <c r="AO97" s="55"/>
    </row>
    <row r="98" spans="1:42" ht="23">
      <c r="B98" s="56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103"/>
      <c r="S98" s="104"/>
      <c r="T98" s="10"/>
      <c r="U98" s="11" t="s">
        <v>4</v>
      </c>
      <c r="V98" s="97">
        <f>V99-V97</f>
        <v>0</v>
      </c>
      <c r="W98" s="104"/>
      <c r="X98" s="104"/>
      <c r="Y98" s="10"/>
      <c r="Z98" s="11" t="s">
        <v>6</v>
      </c>
      <c r="AA98" s="92">
        <f>AA99-AA97</f>
        <v>0</v>
      </c>
      <c r="AB98" s="104"/>
      <c r="AC98" s="104"/>
      <c r="AD98" s="104"/>
      <c r="AE98" s="104"/>
      <c r="AF98" s="104"/>
      <c r="AG98" s="95"/>
      <c r="AH98" s="95"/>
      <c r="AI98" s="96"/>
      <c r="AJ98" s="54"/>
      <c r="AK98" s="54"/>
      <c r="AL98" s="54"/>
      <c r="AM98" s="54"/>
      <c r="AN98" s="54"/>
      <c r="AO98" s="55"/>
    </row>
    <row r="99" spans="1:42" ht="22" customHeight="1" thickBot="1">
      <c r="B99" s="69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69"/>
      <c r="S99" s="70"/>
      <c r="T99" s="14">
        <f>V99-U97</f>
        <v>0</v>
      </c>
      <c r="U99" s="15">
        <v>2</v>
      </c>
      <c r="V99" s="98">
        <f>MIN(Y99,V93)</f>
        <v>3</v>
      </c>
      <c r="W99" s="114"/>
      <c r="X99" s="114"/>
      <c r="Y99" s="14">
        <f>AA99-Z97</f>
        <v>3</v>
      </c>
      <c r="Z99" s="15">
        <v>2</v>
      </c>
      <c r="AA99" s="98">
        <f>AD96</f>
        <v>8</v>
      </c>
      <c r="AB99" s="71"/>
      <c r="AC99" s="71"/>
      <c r="AD99" s="71"/>
      <c r="AE99" s="71"/>
      <c r="AF99" s="71"/>
      <c r="AG99" s="70"/>
      <c r="AH99" s="70"/>
      <c r="AI99" s="72"/>
      <c r="AJ99" s="70"/>
      <c r="AK99" s="70"/>
      <c r="AL99" s="70"/>
      <c r="AM99" s="70"/>
      <c r="AN99" s="70"/>
      <c r="AO99" s="72"/>
    </row>
    <row r="100" spans="1:42" ht="22" customHeight="1" thickTop="1">
      <c r="A100" s="1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104"/>
      <c r="U100" s="104"/>
      <c r="V100" s="104"/>
      <c r="W100" s="104"/>
      <c r="X100" s="104"/>
      <c r="Y100" s="104"/>
      <c r="Z100" s="104"/>
      <c r="AA100" s="104"/>
      <c r="AB100" s="166"/>
      <c r="AC100" s="166"/>
      <c r="AD100" s="166"/>
      <c r="AE100" s="166"/>
      <c r="AF100" s="166"/>
      <c r="AG100" s="54"/>
      <c r="AH100" s="54"/>
      <c r="AI100" s="54"/>
      <c r="AJ100" s="54"/>
      <c r="AK100" s="54"/>
      <c r="AL100" s="54"/>
      <c r="AM100" s="54"/>
      <c r="AN100" s="54"/>
      <c r="AO100" s="54"/>
      <c r="AP100" s="1"/>
    </row>
  </sheetData>
  <mergeCells count="66">
    <mergeCell ref="AK9:AN9"/>
    <mergeCell ref="B2:AO2"/>
    <mergeCell ref="AK5:AO5"/>
    <mergeCell ref="AK6:AN6"/>
    <mergeCell ref="AK7:AN7"/>
    <mergeCell ref="AK8:AN8"/>
    <mergeCell ref="AK10:AN10"/>
    <mergeCell ref="R11:AI21"/>
    <mergeCell ref="AK11:AN11"/>
    <mergeCell ref="AK15:AO15"/>
    <mergeCell ref="AK16:AN16"/>
    <mergeCell ref="AK17:AN17"/>
    <mergeCell ref="AK18:AN18"/>
    <mergeCell ref="AK19:AN19"/>
    <mergeCell ref="AK20:AN20"/>
    <mergeCell ref="AK21:AN21"/>
    <mergeCell ref="AK42:AN42"/>
    <mergeCell ref="U23:AA23"/>
    <mergeCell ref="W24:AC24"/>
    <mergeCell ref="AK25:AO25"/>
    <mergeCell ref="AK26:AN26"/>
    <mergeCell ref="AK27:AN27"/>
    <mergeCell ref="AK28:AN28"/>
    <mergeCell ref="B35:AO35"/>
    <mergeCell ref="AK38:AO38"/>
    <mergeCell ref="AK39:AN39"/>
    <mergeCell ref="AK40:AN40"/>
    <mergeCell ref="AK41:AN41"/>
    <mergeCell ref="AK43:AN43"/>
    <mergeCell ref="R44:AI54"/>
    <mergeCell ref="AK44:AN44"/>
    <mergeCell ref="AK48:AO48"/>
    <mergeCell ref="AK49:AN49"/>
    <mergeCell ref="AK50:AN50"/>
    <mergeCell ref="AK51:AN51"/>
    <mergeCell ref="AK52:AN52"/>
    <mergeCell ref="AK53:AN53"/>
    <mergeCell ref="AK54:AN54"/>
    <mergeCell ref="AK75:AN75"/>
    <mergeCell ref="U56:AA56"/>
    <mergeCell ref="W57:AC57"/>
    <mergeCell ref="AK58:AO58"/>
    <mergeCell ref="AK59:AN59"/>
    <mergeCell ref="AK60:AN60"/>
    <mergeCell ref="AK61:AN61"/>
    <mergeCell ref="B68:AO68"/>
    <mergeCell ref="AK71:AO71"/>
    <mergeCell ref="AK72:AN72"/>
    <mergeCell ref="AK73:AN73"/>
    <mergeCell ref="AK74:AN74"/>
    <mergeCell ref="AK94:AN94"/>
    <mergeCell ref="AK76:AN76"/>
    <mergeCell ref="R77:AI87"/>
    <mergeCell ref="AK77:AN77"/>
    <mergeCell ref="AK81:AO81"/>
    <mergeCell ref="AK82:AN82"/>
    <mergeCell ref="AK83:AN83"/>
    <mergeCell ref="AK84:AN84"/>
    <mergeCell ref="AK85:AN85"/>
    <mergeCell ref="AK86:AN86"/>
    <mergeCell ref="AK87:AN87"/>
    <mergeCell ref="U89:AA89"/>
    <mergeCell ref="W90:AC90"/>
    <mergeCell ref="AK91:AO91"/>
    <mergeCell ref="AK92:AN92"/>
    <mergeCell ref="AK93:AN93"/>
  </mergeCells>
  <pageMargins left="0.7" right="0.7" top="0.75" bottom="0.75" header="0.3" footer="0.3"/>
  <pageSetup paperSize="9" scale="49" orientation="landscape" r:id="rId1"/>
  <rowBreaks count="1" manualBreakCount="1">
    <brk id="32" max="16383" man="1"/>
  </rowBreaks>
  <colBreaks count="1" manualBreakCount="1">
    <brk id="3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Normal</vt:lpstr>
      <vt:lpstr>TCT+CRS</vt:lpstr>
      <vt:lpstr>TCT+CRS, Orvertime</vt:lpstr>
      <vt:lpstr>network</vt:lpstr>
      <vt:lpstr>compersion</vt:lpstr>
      <vt:lpstr>Normal, Solver</vt:lpstr>
      <vt:lpstr>TCT+CRS, Solver</vt:lpstr>
      <vt:lpstr>TCT+CRS+Ovt, Solver</vt:lpstr>
      <vt:lpstr>RiskSerializationData</vt:lpstr>
      <vt:lpstr>rsklibSimData</vt:lpstr>
    </vt:vector>
  </TitlesOfParts>
  <Company>Moorche 30 DVDs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MRT www.Win2Farsi.com</dc:creator>
  <cp:lastModifiedBy>MRT www.Win2Farsi.com</cp:lastModifiedBy>
  <cp:lastPrinted>2016-04-26T00:22:45Z</cp:lastPrinted>
  <dcterms:created xsi:type="dcterms:W3CDTF">2015-09-18T21:07:27Z</dcterms:created>
  <dcterms:modified xsi:type="dcterms:W3CDTF">2016-04-26T00:24:33Z</dcterms:modified>
</cp:coreProperties>
</file>